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0.233\07_建設水道課\03_水道係\07業務関係\11調査・アンケート関係\02集排関係\H28\2.6公営企業に係る経営比較分析表の分析等について\データ修正後データ\"/>
    </mc:Choice>
  </mc:AlternateContent>
  <workbookProtection workbookPassword="8649" lockStructure="1"/>
  <bookViews>
    <workbookView xWindow="0" yWindow="0" windowWidth="28800" windowHeight="124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<sst xmlns="http://schemas.openxmlformats.org/spreadsheetml/2006/main" count="221" uniqueCount="111">
  <si>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</si>
  <si>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</si>
  <si>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</si>
  <si>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</si>
  <si>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</si>
  <si>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</si>
  <si>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</si>
  <si>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</si>
  <si>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</si>
  <si>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</si>
  <si>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</si>
  <si>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</si>
  <si>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</si>
  <si>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</si>
  <si>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</si>
  <si>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</si>
  <si>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</si>
  <si>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</si>
  <si>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</si>
  <si>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</si>
  <si>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</si>
  <si>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</si>
  <si>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</si>
  <si>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</si>
  <si>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</si>
  <si>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</si>
  <si>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</si>
  <si>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</si>
  <si>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</si>
  <si>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</si>
  <si>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</si>
  <si>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</si>
  <si>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</si>
  <si>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</si>
  <si>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</si>
  <si>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</si>
  <si>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</si>
  <si>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</si>
  <si>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</si>
  <si>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</si>
  <si>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</si>
  <si>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</si>
  <si>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</si>
  <si>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</si>
  <si>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</si>
  <si>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</si>
  <si>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</si>
  <si>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</si>
  <si>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</si>
  <si>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</si>
  <si>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</si>
  <si>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</si>
  <si>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</si>
  <si>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</si>
  <si>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</si>
  <si>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</si>
  <si>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</si>
  <si>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</si>
  <si>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</si>
  <si>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</si>
  <si>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</si>
  <si>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</si>
  <si>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</si>
  <si>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</si>
  <si>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</si>
  <si>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</si>
  <si>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</si>
  <si>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</si>
  <si>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</si>
  <si>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</si>
  <si>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</si>
  <si>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</si>
  <si>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</si>
  <si>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</si>
  <si>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</si>
  <si>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</si>
  <si>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</si>
  <si>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</si>
  <si>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</si>
  <si>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</si>
  <si>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</si>
  <si>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</si>
  <si>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</si>
  <si>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</si>
  <si>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</si>
  <si>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</si>
  <si>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</si>
  <si>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</si>
  <si>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</si>
  <si>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</si>
  <si>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</si>
  <si>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</si>
  <si>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</si>
  <si>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</si>
  <si>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</si>
  <si>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</si>
  <si>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朝日町</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</si>
  <si>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</si>
  <si>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</si>
  <si>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</si>
  <si>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</si>
  <si>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</si>
  <si>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</si>
  <si>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</si>
  <si>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</si>
  <si>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</si>
  <si>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</si>
  <si>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</si>
  <si>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は過去5年間でみると、収益的収支において使用料だけでは賄えない年が4年間もあり、今後も使用料の増は見込めないため、厳しい経営状況にある。経費削減し汚水処理原価は下がったものの、さらなる検討が必要である。
　施設利用率、水洗化率においては、類似団体平均より極めて高いが、高齢者世帯などもあり、これ以上の増は見込めないのが現状である。</t>
    <rPh sb="1" eb="3">
      <t>ケイエイ</t>
    </rPh>
    <rPh sb="4" eb="6">
      <t>カコ</t>
    </rPh>
    <rPh sb="7" eb="9">
      <t>ネンカン</t>
    </rPh>
    <rPh sb="14" eb="17">
      <t>シュウエキテキ</t>
    </rPh>
    <rPh sb="17" eb="19">
      <t>シュウシ</t>
    </rPh>
    <rPh sb="23" eb="26">
      <t>シヨウリョウ</t>
    </rPh>
    <rPh sb="30" eb="31">
      <t>マカナ</t>
    </rPh>
    <rPh sb="34" eb="35">
      <t>トシ</t>
    </rPh>
    <rPh sb="37" eb="39">
      <t>ネンカン</t>
    </rPh>
    <rPh sb="43" eb="45">
      <t>コンゴ</t>
    </rPh>
    <rPh sb="46" eb="49">
      <t>シヨウリョウ</t>
    </rPh>
    <rPh sb="50" eb="51">
      <t>ゾウ</t>
    </rPh>
    <rPh sb="52" eb="54">
      <t>ミコ</t>
    </rPh>
    <rPh sb="60" eb="61">
      <t>キビ</t>
    </rPh>
    <rPh sb="63" eb="65">
      <t>ケイエイ</t>
    </rPh>
    <rPh sb="65" eb="67">
      <t>ジョウキョウ</t>
    </rPh>
    <rPh sb="71" eb="73">
      <t>ケイヒ</t>
    </rPh>
    <rPh sb="73" eb="75">
      <t>サクゲン</t>
    </rPh>
    <rPh sb="76" eb="78">
      <t>オスイ</t>
    </rPh>
    <rPh sb="78" eb="80">
      <t>ショリ</t>
    </rPh>
    <rPh sb="80" eb="82">
      <t>ゲンカ</t>
    </rPh>
    <rPh sb="83" eb="84">
      <t>サ</t>
    </rPh>
    <rPh sb="95" eb="97">
      <t>ケントウ</t>
    </rPh>
    <rPh sb="98" eb="100">
      <t>ヒツヨウ</t>
    </rPh>
    <rPh sb="106" eb="108">
      <t>シセツ</t>
    </rPh>
    <rPh sb="108" eb="111">
      <t>リヨウリツ</t>
    </rPh>
    <rPh sb="112" eb="115">
      <t>スイセンカ</t>
    </rPh>
    <rPh sb="115" eb="116">
      <t>リツ</t>
    </rPh>
    <rPh sb="122" eb="124">
      <t>ルイジ</t>
    </rPh>
    <rPh sb="124" eb="126">
      <t>ダンタイ</t>
    </rPh>
    <rPh sb="126" eb="128">
      <t>ヘイキン</t>
    </rPh>
    <rPh sb="130" eb="131">
      <t>キワ</t>
    </rPh>
    <rPh sb="133" eb="134">
      <t>タカ</t>
    </rPh>
    <rPh sb="137" eb="140">
      <t>コウレイシャ</t>
    </rPh>
    <rPh sb="140" eb="142">
      <t>セタイ</t>
    </rPh>
    <rPh sb="150" eb="152">
      <t>イジョウ</t>
    </rPh>
    <rPh sb="153" eb="154">
      <t>ゾウ</t>
    </rPh>
    <rPh sb="155" eb="157">
      <t>ミコ</t>
    </rPh>
    <rPh sb="162" eb="164">
      <t>ゲンジョウ</t>
    </rPh>
    <phoneticPr fontId="4"/>
  </si>
  <si>
    <t>　供用開始して以来36年が経過しており、施設及び管渠の老朽化が懸念される。機器類等修繕しているが、供給できない部品等もあるのが現状である。また、管渠については、財政面の関係で着手出来ず、そのため有収率はとても悪くなっている。</t>
    <rPh sb="1" eb="3">
      <t>キョウヨウ</t>
    </rPh>
    <rPh sb="3" eb="5">
      <t>カイシ</t>
    </rPh>
    <rPh sb="7" eb="9">
      <t>イライ</t>
    </rPh>
    <rPh sb="11" eb="12">
      <t>ネン</t>
    </rPh>
    <rPh sb="13" eb="15">
      <t>ケイカ</t>
    </rPh>
    <rPh sb="20" eb="22">
      <t>シセツ</t>
    </rPh>
    <rPh sb="22" eb="23">
      <t>オヨ</t>
    </rPh>
    <rPh sb="24" eb="26">
      <t>カンキョ</t>
    </rPh>
    <rPh sb="27" eb="30">
      <t>ロウキュウカ</t>
    </rPh>
    <rPh sb="31" eb="33">
      <t>ケネン</t>
    </rPh>
    <rPh sb="37" eb="40">
      <t>キキルイ</t>
    </rPh>
    <rPh sb="40" eb="41">
      <t>トウ</t>
    </rPh>
    <rPh sb="41" eb="43">
      <t>シュウゼン</t>
    </rPh>
    <rPh sb="49" eb="51">
      <t>キョウキュウ</t>
    </rPh>
    <rPh sb="55" eb="57">
      <t>ブヒン</t>
    </rPh>
    <rPh sb="57" eb="58">
      <t>トウ</t>
    </rPh>
    <rPh sb="63" eb="65">
      <t>ゲンジョウ</t>
    </rPh>
    <rPh sb="72" eb="74">
      <t>カンキョ</t>
    </rPh>
    <rPh sb="80" eb="83">
      <t>ザイセイメン</t>
    </rPh>
    <rPh sb="84" eb="86">
      <t>カンケイ</t>
    </rPh>
    <rPh sb="87" eb="89">
      <t>チャクシュ</t>
    </rPh>
    <rPh sb="89" eb="91">
      <t>デキ</t>
    </rPh>
    <rPh sb="97" eb="99">
      <t>ユウシュウ</t>
    </rPh>
    <rPh sb="99" eb="100">
      <t>リツ</t>
    </rPh>
    <rPh sb="104" eb="105">
      <t>ワル</t>
    </rPh>
    <phoneticPr fontId="4"/>
  </si>
  <si>
    <t>　現在、経営も厳しくなってきており、これから施設及び管渠の老朽化対策にも費用がかかってくることが見込まれる。
　H29から、まずは最悪事態（稼働停止）を避けるため、施設の機能強化対策として事業を実施する予定である。起債も借入しなければならないことから、財源確保のため使用料の値上げも行わなければならないと考えている。</t>
    <rPh sb="1" eb="3">
      <t>ゲンザイ</t>
    </rPh>
    <rPh sb="4" eb="6">
      <t>ケイエイ</t>
    </rPh>
    <rPh sb="7" eb="8">
      <t>キビ</t>
    </rPh>
    <rPh sb="22" eb="24">
      <t>シセツ</t>
    </rPh>
    <rPh sb="24" eb="25">
      <t>オヨ</t>
    </rPh>
    <rPh sb="26" eb="28">
      <t>カンキョ</t>
    </rPh>
    <rPh sb="29" eb="32">
      <t>ロウキュウカ</t>
    </rPh>
    <rPh sb="32" eb="34">
      <t>タイサク</t>
    </rPh>
    <rPh sb="36" eb="38">
      <t>ヒヨウ</t>
    </rPh>
    <rPh sb="48" eb="50">
      <t>ミコ</t>
    </rPh>
    <rPh sb="65" eb="67">
      <t>サイアク</t>
    </rPh>
    <rPh sb="67" eb="69">
      <t>ジタイ</t>
    </rPh>
    <rPh sb="70" eb="72">
      <t>カドウ</t>
    </rPh>
    <rPh sb="72" eb="74">
      <t>テイシ</t>
    </rPh>
    <rPh sb="76" eb="77">
      <t>サ</t>
    </rPh>
    <rPh sb="82" eb="84">
      <t>シセツ</t>
    </rPh>
    <rPh sb="85" eb="87">
      <t>キノウ</t>
    </rPh>
    <rPh sb="87" eb="89">
      <t>キョウカ</t>
    </rPh>
    <rPh sb="89" eb="91">
      <t>タイサク</t>
    </rPh>
    <rPh sb="94" eb="96">
      <t>ジギョウ</t>
    </rPh>
    <rPh sb="97" eb="99">
      <t>ジッシ</t>
    </rPh>
    <rPh sb="101" eb="103">
      <t>ヨテイ</t>
    </rPh>
    <rPh sb="107" eb="109">
      <t>キサイ</t>
    </rPh>
    <rPh sb="110" eb="112">
      <t>カリイレ</t>
    </rPh>
    <rPh sb="126" eb="128">
      <t>ザイゲン</t>
    </rPh>
    <rPh sb="128" eb="130">
      <t>カクホ</t>
    </rPh>
    <rPh sb="133" eb="136">
      <t>シヨウリョウ</t>
    </rPh>
    <rPh sb="137" eb="139">
      <t>ネア</t>
    </rPh>
    <rPh sb="141" eb="142">
      <t>オコナ</t>
    </rPh>
    <rPh sb="152" eb="1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</si>
</sst>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726648"/>
        <c:axId val="24164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240726648"/>
        <c:axId val="241641616"/>
      </c:lineChart>
      <c:dateAx>
        <c:axId val="240726648"/>
        <c:scaling>
          <c:orientation val="minMax"/>
        </c:scaling>
        <c:delete val="1"/>
        <c:axPos val="b"/>
        <c:numFmt formatCode="ge" sourceLinked="1"/>
        <c:majorTickMark val="none"/>
        <c:minorTickMark val="none"/>
        <c:tickLblPos val="none"/>
        <c:crossAx val="241641616"/>
        <c:crosses val="autoZero"/>
        <c:auto val="1"/>
        <c:lblOffset val="100"/>
        <c:baseTimeUnit val="years"/>
      </c:dateAx>
      <c:valAx>
        <c:axId val="24164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2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93.25</c:v>
                </c:pt>
                <c:pt idx="1">
                  <c:v>93.25</c:v>
                </c:pt>
                <c:pt idx="2">
                  <c:v>93.25</c:v>
                </c:pt>
                <c:pt idx="3">
                  <c:v>93.25</c:v>
                </c:pt>
                <c:pt idx="4">
                  <c:v>92.37</c:v>
                </c:pt>
              </c:numCache>
            </c:numRef>
          </c:val>
        </c:ser>
        <c:dLbls>
          <c:showLegendKey val="0"/>
          <c:showVal val="0"/>
          <c:showCatName val="0"/>
          <c:showSerName val="0"/>
          <c:showPercent val="0"/>
          <c:showBubbleSize val="0"/>
        </c:dLbls>
        <c:gapWidth val="150"/>
        <c:axId val="312413176"/>
        <c:axId val="3124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312413176"/>
        <c:axId val="312413568"/>
      </c:lineChart>
      <c:dateAx>
        <c:axId val="312413176"/>
        <c:scaling>
          <c:orientation val="minMax"/>
        </c:scaling>
        <c:delete val="1"/>
        <c:axPos val="b"/>
        <c:numFmt formatCode="ge" sourceLinked="1"/>
        <c:majorTickMark val="none"/>
        <c:minorTickMark val="none"/>
        <c:tickLblPos val="none"/>
        <c:crossAx val="312413568"/>
        <c:crosses val="autoZero"/>
        <c:auto val="1"/>
        <c:lblOffset val="100"/>
        <c:baseTimeUnit val="years"/>
      </c:dateAx>
      <c:valAx>
        <c:axId val="3124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1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98.01</c:v>
                </c:pt>
                <c:pt idx="1">
                  <c:v>98.88</c:v>
                </c:pt>
                <c:pt idx="2">
                  <c:v>98.73</c:v>
                </c:pt>
                <c:pt idx="3">
                  <c:v>98.84</c:v>
                </c:pt>
                <c:pt idx="4">
                  <c:v>99.05</c:v>
                </c:pt>
              </c:numCache>
            </c:numRef>
          </c:val>
        </c:ser>
        <c:dLbls>
          <c:showLegendKey val="0"/>
          <c:showVal val="0"/>
          <c:showCatName val="0"/>
          <c:showSerName val="0"/>
          <c:showPercent val="0"/>
          <c:showBubbleSize val="0"/>
        </c:dLbls>
        <c:gapWidth val="150"/>
        <c:axId val="312269032"/>
        <c:axId val="31253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312269032"/>
        <c:axId val="312538424"/>
      </c:lineChart>
      <c:dateAx>
        <c:axId val="312269032"/>
        <c:scaling>
          <c:orientation val="minMax"/>
        </c:scaling>
        <c:delete val="1"/>
        <c:axPos val="b"/>
        <c:numFmt formatCode="ge" sourceLinked="1"/>
        <c:majorTickMark val="none"/>
        <c:minorTickMark val="none"/>
        <c:tickLblPos val="none"/>
        <c:crossAx val="312538424"/>
        <c:crosses val="autoZero"/>
        <c:auto val="1"/>
        <c:lblOffset val="100"/>
        <c:baseTimeUnit val="years"/>
      </c:dateAx>
      <c:valAx>
        <c:axId val="31253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6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96.86</c:v>
                </c:pt>
                <c:pt idx="1">
                  <c:v>89.12</c:v>
                </c:pt>
                <c:pt idx="2">
                  <c:v>83.66</c:v>
                </c:pt>
                <c:pt idx="3">
                  <c:v>110.22</c:v>
                </c:pt>
                <c:pt idx="4">
                  <c:v>95.71</c:v>
                </c:pt>
              </c:numCache>
            </c:numRef>
          </c:val>
        </c:ser>
        <c:dLbls>
          <c:showLegendKey val="0"/>
          <c:showVal val="0"/>
          <c:showCatName val="0"/>
          <c:showSerName val="0"/>
          <c:showPercent val="0"/>
          <c:showBubbleSize val="0"/>
        </c:dLbls>
        <c:gapWidth val="150"/>
        <c:axId val="312286728"/>
        <c:axId val="24191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286728"/>
        <c:axId val="241911056"/>
      </c:lineChart>
      <c:dateAx>
        <c:axId val="312286728"/>
        <c:scaling>
          <c:orientation val="minMax"/>
        </c:scaling>
        <c:delete val="1"/>
        <c:axPos val="b"/>
        <c:numFmt formatCode="ge" sourceLinked="1"/>
        <c:majorTickMark val="none"/>
        <c:minorTickMark val="none"/>
        <c:tickLblPos val="none"/>
        <c:crossAx val="241911056"/>
        <c:crosses val="autoZero"/>
        <c:auto val="1"/>
        <c:lblOffset val="100"/>
        <c:baseTimeUnit val="years"/>
      </c:dateAx>
      <c:valAx>
        <c:axId val="24191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8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888584"/>
        <c:axId val="24188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888584"/>
        <c:axId val="241888968"/>
      </c:lineChart>
      <c:dateAx>
        <c:axId val="241888584"/>
        <c:scaling>
          <c:orientation val="minMax"/>
        </c:scaling>
        <c:delete val="1"/>
        <c:axPos val="b"/>
        <c:numFmt formatCode="ge" sourceLinked="1"/>
        <c:majorTickMark val="none"/>
        <c:minorTickMark val="none"/>
        <c:tickLblPos val="none"/>
        <c:crossAx val="241888968"/>
        <c:crosses val="autoZero"/>
        <c:auto val="1"/>
        <c:lblOffset val="100"/>
        <c:baseTimeUnit val="years"/>
      </c:dateAx>
      <c:valAx>
        <c:axId val="24188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137184"/>
        <c:axId val="24013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37184"/>
        <c:axId val="240137576"/>
      </c:lineChart>
      <c:dateAx>
        <c:axId val="240137184"/>
        <c:scaling>
          <c:orientation val="minMax"/>
        </c:scaling>
        <c:delete val="1"/>
        <c:axPos val="b"/>
        <c:numFmt formatCode="ge" sourceLinked="1"/>
        <c:majorTickMark val="none"/>
        <c:minorTickMark val="none"/>
        <c:tickLblPos val="none"/>
        <c:crossAx val="240137576"/>
        <c:crosses val="autoZero"/>
        <c:auto val="1"/>
        <c:lblOffset val="100"/>
        <c:baseTimeUnit val="years"/>
      </c:dateAx>
      <c:valAx>
        <c:axId val="24013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138752"/>
        <c:axId val="2401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38752"/>
        <c:axId val="240139144"/>
      </c:lineChart>
      <c:dateAx>
        <c:axId val="240138752"/>
        <c:scaling>
          <c:orientation val="minMax"/>
        </c:scaling>
        <c:delete val="1"/>
        <c:axPos val="b"/>
        <c:numFmt formatCode="ge" sourceLinked="1"/>
        <c:majorTickMark val="none"/>
        <c:minorTickMark val="none"/>
        <c:tickLblPos val="none"/>
        <c:crossAx val="240139144"/>
        <c:crosses val="autoZero"/>
        <c:auto val="1"/>
        <c:lblOffset val="100"/>
        <c:baseTimeUnit val="years"/>
      </c:dateAx>
      <c:valAx>
        <c:axId val="2401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269424"/>
        <c:axId val="31226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269424"/>
        <c:axId val="312269816"/>
      </c:lineChart>
      <c:dateAx>
        <c:axId val="312269424"/>
        <c:scaling>
          <c:orientation val="minMax"/>
        </c:scaling>
        <c:delete val="1"/>
        <c:axPos val="b"/>
        <c:numFmt formatCode="ge" sourceLinked="1"/>
        <c:majorTickMark val="none"/>
        <c:minorTickMark val="none"/>
        <c:tickLblPos val="none"/>
        <c:crossAx val="312269816"/>
        <c:crosses val="autoZero"/>
        <c:auto val="1"/>
        <c:lblOffset val="100"/>
        <c:baseTimeUnit val="years"/>
      </c:dateAx>
      <c:valAx>
        <c:axId val="31226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6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0.03</c:v>
                </c:pt>
                <c:pt idx="1">
                  <c:v>0</c:v>
                </c:pt>
                <c:pt idx="2">
                  <c:v>0</c:v>
                </c:pt>
                <c:pt idx="3">
                  <c:v>0</c:v>
                </c:pt>
                <c:pt idx="4" formatCode="#,##0.00;&quot;△&quot;#,##0.00;&quot;-&quot;">
                  <c:v>41.47</c:v>
                </c:pt>
              </c:numCache>
            </c:numRef>
          </c:val>
        </c:ser>
        <c:dLbls>
          <c:showLegendKey val="0"/>
          <c:showVal val="0"/>
          <c:showCatName val="0"/>
          <c:showSerName val="0"/>
          <c:showPercent val="0"/>
          <c:showBubbleSize val="0"/>
        </c:dLbls>
        <c:gapWidth val="150"/>
        <c:axId val="312270992"/>
        <c:axId val="31227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312270992"/>
        <c:axId val="312271384"/>
      </c:lineChart>
      <c:dateAx>
        <c:axId val="312270992"/>
        <c:scaling>
          <c:orientation val="minMax"/>
        </c:scaling>
        <c:delete val="1"/>
        <c:axPos val="b"/>
        <c:numFmt formatCode="ge" sourceLinked="1"/>
        <c:majorTickMark val="none"/>
        <c:minorTickMark val="none"/>
        <c:tickLblPos val="none"/>
        <c:crossAx val="312271384"/>
        <c:crosses val="autoZero"/>
        <c:auto val="1"/>
        <c:lblOffset val="100"/>
        <c:baseTimeUnit val="years"/>
      </c:dateAx>
      <c:valAx>
        <c:axId val="31227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7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93.71</c:v>
                </c:pt>
                <c:pt idx="1">
                  <c:v>86.41</c:v>
                </c:pt>
                <c:pt idx="2">
                  <c:v>81.239999999999995</c:v>
                </c:pt>
                <c:pt idx="3">
                  <c:v>107.54</c:v>
                </c:pt>
                <c:pt idx="4">
                  <c:v>104.55</c:v>
                </c:pt>
              </c:numCache>
            </c:numRef>
          </c:val>
        </c:ser>
        <c:dLbls>
          <c:showLegendKey val="0"/>
          <c:showVal val="0"/>
          <c:showCatName val="0"/>
          <c:showSerName val="0"/>
          <c:showPercent val="0"/>
          <c:showBubbleSize val="0"/>
        </c:dLbls>
        <c:gapWidth val="150"/>
        <c:axId val="312410040"/>
        <c:axId val="3124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312410040"/>
        <c:axId val="312410432"/>
      </c:lineChart>
      <c:dateAx>
        <c:axId val="312410040"/>
        <c:scaling>
          <c:orientation val="minMax"/>
        </c:scaling>
        <c:delete val="1"/>
        <c:axPos val="b"/>
        <c:numFmt formatCode="ge" sourceLinked="1"/>
        <c:majorTickMark val="none"/>
        <c:minorTickMark val="none"/>
        <c:tickLblPos val="none"/>
        <c:crossAx val="312410432"/>
        <c:crosses val="autoZero"/>
        <c:auto val="1"/>
        <c:lblOffset val="100"/>
        <c:baseTimeUnit val="years"/>
      </c:dateAx>
      <c:valAx>
        <c:axId val="3124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1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191.14</c:v>
                </c:pt>
                <c:pt idx="1">
                  <c:v>208.4</c:v>
                </c:pt>
                <c:pt idx="2">
                  <c:v>223.89</c:v>
                </c:pt>
                <c:pt idx="3">
                  <c:v>172.49</c:v>
                </c:pt>
                <c:pt idx="4">
                  <c:v>180.46</c:v>
                </c:pt>
              </c:numCache>
            </c:numRef>
          </c:val>
        </c:ser>
        <c:dLbls>
          <c:showLegendKey val="0"/>
          <c:showVal val="0"/>
          <c:showCatName val="0"/>
          <c:showSerName val="0"/>
          <c:showPercent val="0"/>
          <c:showBubbleSize val="0"/>
        </c:dLbls>
        <c:gapWidth val="150"/>
        <c:axId val="312411608"/>
        <c:axId val="3124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312411608"/>
        <c:axId val="312412000"/>
      </c:lineChart>
      <c:dateAx>
        <c:axId val="312411608"/>
        <c:scaling>
          <c:orientation val="minMax"/>
        </c:scaling>
        <c:delete val="1"/>
        <c:axPos val="b"/>
        <c:numFmt formatCode="ge" sourceLinked="1"/>
        <c:majorTickMark val="none"/>
        <c:minorTickMark val="none"/>
        <c:tickLblPos val="none"/>
        <c:crossAx val="312412000"/>
        <c:crosses val="autoZero"/>
        <c:auto val="1"/>
        <c:lblOffset val="100"/>
        <c:baseTimeUnit val="years"/>
      </c:dateAx>
      <c:valAx>
        <c:axId val="3124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1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山形県　朝日町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7401</v>
      </c>
      <c r="AM8" s="64"/>
      <c r="AN8" s="64"/>
      <c r="AO8" s="64"/>
      <c r="AP8" s="64"/>
      <c r="AQ8" s="64"/>
      <c r="AR8" s="64"/>
      <c r="AS8" s="64"/>
      <c r="AT8" s="63">
        <f>データ!S6</f>
        <v>196.81</v>
      </c>
      <c r="AU8" s="63"/>
      <c r="AV8" s="63"/>
      <c r="AW8" s="63"/>
      <c r="AX8" s="63"/>
      <c r="AY8" s="63"/>
      <c r="AZ8" s="63"/>
      <c r="BA8" s="63"/>
      <c r="BB8" s="63">
        <f>データ!T6</f>
        <v>37.6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11.49</v>
      </c>
      <c r="Q10" s="63"/>
      <c r="R10" s="63"/>
      <c r="S10" s="63"/>
      <c r="T10" s="63"/>
      <c r="U10" s="63"/>
      <c r="V10" s="63"/>
      <c r="W10" s="63">
        <f>データ!P6</f>
        <v>52.06</v>
      </c>
      <c r="X10" s="63"/>
      <c r="Y10" s="63"/>
      <c r="Z10" s="63"/>
      <c r="AA10" s="63"/>
      <c r="AB10" s="63"/>
      <c r="AC10" s="63"/>
      <c r="AD10" s="64">
        <f>データ!Q6</f>
        <v>3456</v>
      </c>
      <c r="AE10" s="64"/>
      <c r="AF10" s="64"/>
      <c r="AG10" s="64"/>
      <c r="AH10" s="64"/>
      <c r="AI10" s="64"/>
      <c r="AJ10" s="64"/>
      <c r="AK10" s="2"/>
      <c r="AL10" s="64">
        <f>データ!U6</f>
        <v>843</v>
      </c>
      <c r="AM10" s="64"/>
      <c r="AN10" s="64"/>
      <c r="AO10" s="64"/>
      <c r="AP10" s="64"/>
      <c r="AQ10" s="64"/>
      <c r="AR10" s="64"/>
      <c r="AS10" s="64"/>
      <c r="AT10" s="63">
        <f>データ!V6</f>
        <v>0.55000000000000004</v>
      </c>
      <c r="AU10" s="63"/>
      <c r="AV10" s="63"/>
      <c r="AW10" s="63"/>
      <c r="AX10" s="63"/>
      <c r="AY10" s="63"/>
      <c r="AZ10" s="63"/>
      <c r="BA10" s="63"/>
      <c r="BB10" s="63">
        <f>データ!W6</f>
        <v>1532.73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63231</v>
      </c>
      <c r="D6" s="31">
        <f t="shared" si="3"/>
        <v>47</v>
      </c>
      <c r="E6" s="31">
        <f t="shared" si="3"/>
        <v>17</v>
      </c>
      <c r="F6" s="31">
        <f t="shared" si="3"/>
        <v>5</v>
      </c>
      <c r="G6" s="31">
        <f t="shared" si="3"/>
        <v>0</v>
      </c>
      <c r="H6" s="31" t="str">
        <f t="shared" si="3"/>
        <v>山形県　朝日町</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11.49</v>
      </c>
      <c r="P6" s="32">
        <f t="shared" si="3"/>
        <v>52.06</v>
      </c>
      <c r="Q6" s="32">
        <f t="shared" si="3"/>
        <v>3456</v>
      </c>
      <c r="R6" s="32">
        <f t="shared" si="3"/>
        <v>7401</v>
      </c>
      <c r="S6" s="32">
        <f t="shared" si="3"/>
        <v>196.81</v>
      </c>
      <c r="T6" s="32">
        <f t="shared" si="3"/>
        <v>37.6</v>
      </c>
      <c r="U6" s="32">
        <f t="shared" si="3"/>
        <v>843</v>
      </c>
      <c r="V6" s="32">
        <f t="shared" si="3"/>
        <v>0.55000000000000004</v>
      </c>
      <c r="W6" s="32">
        <f t="shared" si="3"/>
        <v>1532.73</v>
      </c>
      <c r="X6" s="33">
        <f>IF(X7="",NA(),X7)</f>
        <v>96.86</v>
      </c>
      <c r="Y6" s="33">
        <f t="shared" ref="Y6:AG6" si="4">IF(Y7="",NA(),Y7)</f>
        <v>89.12</v>
      </c>
      <c r="Z6" s="33">
        <f t="shared" si="4"/>
        <v>83.66</v>
      </c>
      <c r="AA6" s="33">
        <f t="shared" si="4"/>
        <v>110.22</v>
      </c>
      <c r="AB6" s="33">
        <f t="shared" si="4"/>
        <v>95.71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0.03</v>
      </c>
      <c r="BF6" s="32">
        <f t="shared" ref="BF6:BN6" si="7">IF(BF7="",NA(),BF7)</f>
        <v>0</v>
      </c>
      <c r="BG6" s="32">
        <f t="shared" si="7"/>
        <v>0</v>
      </c>
      <c r="BH6" s="32">
        <f t="shared" si="7"/>
        <v>0</v>
      </c>
      <c r="BI6" s="33">
        <f t="shared" si="7"/>
        <v>41.47</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93.71</v>
      </c>
      <c r="BQ6" s="33">
        <f t="shared" ref="BQ6:BY6" si="8">IF(BQ7="",NA(),BQ7)</f>
        <v>86.41</v>
      </c>
      <c r="BR6" s="33">
        <f t="shared" si="8"/>
        <v>81.239999999999995</v>
      </c>
      <c r="BS6" s="33">
        <f t="shared" si="8"/>
        <v>107.54</v>
      </c>
      <c r="BT6" s="33">
        <f t="shared" si="8"/>
        <v>104.55</v>
      </c>
      <c r="BU6" s="33">
        <f t="shared" si="8"/>
        <v>65.849999999999994</v>
      </c>
      <c r="BV6" s="33">
        <f t="shared" si="8"/>
        <v>68.73</v>
      </c>
      <c r="BW6" s="33">
        <f t="shared" si="8"/>
        <v>64.86</v>
      </c>
      <c r="BX6" s="33">
        <f t="shared" si="8"/>
        <v>62.3</v>
      </c>
      <c r="BY6" s="33">
        <f t="shared" si="8"/>
        <v>59.3</v>
      </c>
      <c r="BZ6" s="32" t="str">
        <f>IF(BZ7="","",IF(BZ7="-","【-】","【"&amp;SUBSTITUTE(TEXT(BZ7,"#,##0.00"),"-","△")&amp;"】"))</f>
        <v>【52.78】</v>
      </c>
      <c r="CA6" s="33">
        <f>IF(CA7="",NA(),CA7)</f>
        <v>191.14</v>
      </c>
      <c r="CB6" s="33">
        <f t="shared" ref="CB6:CJ6" si="9">IF(CB7="",NA(),CB7)</f>
        <v>208.4</v>
      </c>
      <c r="CC6" s="33">
        <f t="shared" si="9"/>
        <v>223.89</v>
      </c>
      <c r="CD6" s="33">
        <f t="shared" si="9"/>
        <v>172.49</v>
      </c>
      <c r="CE6" s="33">
        <f t="shared" si="9"/>
        <v>180.46</v>
      </c>
      <c r="CF6" s="33">
        <f t="shared" si="9"/>
        <v>200.04</v>
      </c>
      <c r="CG6" s="33">
        <f t="shared" si="9"/>
        <v>205.91</v>
      </c>
      <c r="CH6" s="33">
        <f t="shared" si="9"/>
        <v>214.41</v>
      </c>
      <c r="CI6" s="33">
        <f t="shared" si="9"/>
        <v>235.07</v>
      </c>
      <c r="CJ6" s="33">
        <f t="shared" si="9"/>
        <v>248.14</v>
      </c>
      <c r="CK6" s="32" t="str">
        <f>IF(CK7="","",IF(CK7="-","【-】","【"&amp;SUBSTITUTE(TEXT(CK7,"#,##0.00"),"-","△")&amp;"】"))</f>
        <v>【289.81】</v>
      </c>
      <c r="CL6" s="33">
        <f>IF(CL7="",NA(),CL7)</f>
        <v>93.25</v>
      </c>
      <c r="CM6" s="33">
        <f t="shared" ref="CM6:CU6" si="10">IF(CM7="",NA(),CM7)</f>
        <v>93.25</v>
      </c>
      <c r="CN6" s="33">
        <f t="shared" si="10"/>
        <v>93.25</v>
      </c>
      <c r="CO6" s="33">
        <f t="shared" si="10"/>
        <v>93.25</v>
      </c>
      <c r="CP6" s="33">
        <f t="shared" si="10"/>
        <v>92.37</v>
      </c>
      <c r="CQ6" s="33">
        <f t="shared" si="10"/>
        <v>57.29</v>
      </c>
      <c r="CR6" s="33">
        <f t="shared" si="10"/>
        <v>57.91</v>
      </c>
      <c r="CS6" s="33">
        <f t="shared" si="10"/>
        <v>60.63</v>
      </c>
      <c r="CT6" s="33">
        <f t="shared" si="10"/>
        <v>58.47</v>
      </c>
      <c r="CU6" s="33">
        <f t="shared" si="10"/>
        <v>57.3</v>
      </c>
      <c r="CV6" s="32" t="str">
        <f>IF(CV7="","",IF(CV7="-","【-】","【"&amp;SUBSTITUTE(TEXT(CV7,"#,##0.00"),"-","△")&amp;"】"))</f>
        <v>【52.74】</v>
      </c>
      <c r="CW6" s="33">
        <f>IF(CW7="",NA(),CW7)</f>
        <v>98.01</v>
      </c>
      <c r="CX6" s="33">
        <f t="shared" ref="CX6:DF6" si="11">IF(CX7="",NA(),CX7)</f>
        <v>98.88</v>
      </c>
      <c r="CY6" s="33">
        <f t="shared" si="11"/>
        <v>98.73</v>
      </c>
      <c r="CZ6" s="33">
        <f t="shared" si="11"/>
        <v>98.84</v>
      </c>
      <c r="DA6" s="33">
        <f t="shared" si="11"/>
        <v>99.05</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63231</v>
      </c>
      <c r="D7" s="35">
        <v>47</v>
      </c>
      <c r="E7" s="35">
        <v>17</v>
      </c>
      <c r="F7" s="35">
        <v>5</v>
      </c>
      <c r="G7" s="35">
        <v>0</v>
      </c>
      <c r="H7" s="35" t="s">
        <v>96</v>
      </c>
      <c r="I7" s="35" t="s">
        <v>97</v>
      </c>
      <c r="J7" s="35" t="s">
        <v>98</v>
      </c>
      <c r="K7" s="35" t="s">
        <v>99</v>
      </c>
      <c r="L7" s="35" t="s">
        <v>100</v>
      </c>
      <c r="M7" s="36" t="s">
        <v>101</v>
      </c>
      <c r="N7" s="36" t="s">
        <v>102</v>
      </c>
      <c r="O7" s="36">
        <v>11.49</v>
      </c>
      <c r="P7" s="36">
        <v>52.06</v>
      </c>
      <c r="Q7" s="36">
        <v>3456</v>
      </c>
      <c r="R7" s="36">
        <v>7401</v>
      </c>
      <c r="S7" s="36">
        <v>196.81</v>
      </c>
      <c r="T7" s="36">
        <v>37.6</v>
      </c>
      <c r="U7" s="36">
        <v>843</v>
      </c>
      <c r="V7" s="36">
        <v>0.55000000000000004</v>
      </c>
      <c r="W7" s="36">
        <v>1532.73</v>
      </c>
      <c r="X7" s="36">
        <v>96.86</v>
      </c>
      <c r="Y7" s="36">
        <v>89.12</v>
      </c>
      <c r="Z7" s="36">
        <v>83.66</v>
      </c>
      <c r="AA7" s="36">
        <v>110.22</v>
      </c>
      <c r="AB7" s="36">
        <v>95.71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0.03</v>
      </c>
      <c r="BF7" s="36">
        <v>0</v>
      </c>
      <c r="BG7" s="36">
        <v>0</v>
      </c>
      <c r="BH7" s="36">
        <v>0</v>
      </c>
      <c r="BI7" s="36">
        <v>41.47</v>
      </c>
      <c r="BJ7" s="36">
        <v>543.20000000000005</v>
      </c>
      <c r="BK7" s="36">
        <v>439.72</v>
      </c>
      <c r="BL7" s="36">
        <v>547.95000000000005</v>
      </c>
      <c r="BM7" s="36">
        <v>632.94000000000005</v>
      </c>
      <c r="BN7" s="36">
        <v>721.43</v>
      </c>
      <c r="BO7" s="36">
        <v>1015.77</v>
      </c>
      <c r="BP7" s="36">
        <v>93.71</v>
      </c>
      <c r="BQ7" s="36">
        <v>86.41</v>
      </c>
      <c r="BR7" s="36">
        <v>81.239999999999995</v>
      </c>
      <c r="BS7" s="36">
        <v>107.54</v>
      </c>
      <c r="BT7" s="36">
        <v>104.55</v>
      </c>
      <c r="BU7" s="36">
        <v>65.849999999999994</v>
      </c>
      <c r="BV7" s="36">
        <v>68.73</v>
      </c>
      <c r="BW7" s="36">
        <v>64.86</v>
      </c>
      <c r="BX7" s="36">
        <v>62.3</v>
      </c>
      <c r="BY7" s="36">
        <v>59.3</v>
      </c>
      <c r="BZ7" s="36">
        <v>52.78</v>
      </c>
      <c r="CA7" s="36">
        <v>191.14</v>
      </c>
      <c r="CB7" s="36">
        <v>208.4</v>
      </c>
      <c r="CC7" s="36">
        <v>223.89</v>
      </c>
      <c r="CD7" s="36">
        <v>172.49</v>
      </c>
      <c r="CE7" s="36">
        <v>180.46</v>
      </c>
      <c r="CF7" s="36">
        <v>200.04</v>
      </c>
      <c r="CG7" s="36">
        <v>205.91</v>
      </c>
      <c r="CH7" s="36">
        <v>214.41</v>
      </c>
      <c r="CI7" s="36">
        <v>235.07</v>
      </c>
      <c r="CJ7" s="36">
        <v>248.14</v>
      </c>
      <c r="CK7" s="36">
        <v>289.81</v>
      </c>
      <c r="CL7" s="36">
        <v>93.25</v>
      </c>
      <c r="CM7" s="36">
        <v>93.25</v>
      </c>
      <c r="CN7" s="36">
        <v>93.25</v>
      </c>
      <c r="CO7" s="36">
        <v>93.25</v>
      </c>
      <c r="CP7" s="36">
        <v>92.37</v>
      </c>
      <c r="CQ7" s="36">
        <v>57.29</v>
      </c>
      <c r="CR7" s="36">
        <v>57.91</v>
      </c>
      <c r="CS7" s="36">
        <v>60.63</v>
      </c>
      <c r="CT7" s="36">
        <v>58.47</v>
      </c>
      <c r="CU7" s="36">
        <v>57.3</v>
      </c>
      <c r="CV7" s="36">
        <v>52.74</v>
      </c>
      <c r="CW7" s="36">
        <v>98.01</v>
      </c>
      <c r="CX7" s="36">
        <v>98.88</v>
      </c>
      <c r="CY7" s="36">
        <v>98.73</v>
      </c>
      <c r="CZ7" s="36">
        <v>98.84</v>
      </c>
      <c r="DA7" s="36">
        <v>99.05</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菅井 健太</cp:lastModifiedBy>
  <dcterms:created xsi:type="dcterms:W3CDTF">2017-02-08T03:07:13Z</dcterms:created>
  <dcterms:modified xsi:type="dcterms:W3CDTF">2017-02-13T08:45:10Z</dcterms:modified>
  <cp:category/>
</cp:coreProperties>
</file>