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8800" windowHeight="124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<sst xmlns="http://schemas.openxmlformats.org/spreadsheetml/2006/main" count="240" uniqueCount="126">
  <si>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</si>
  <si>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</si>
  <si>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</si>
  <si>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</si>
  <si>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</si>
  <si>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</si>
  <si>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</si>
  <si>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</si>
  <si>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</si>
  <si>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</si>
  <si>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</si>
  <si>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</si>
  <si>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</si>
  <si>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</si>
  <si>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</si>
  <si>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</si>
  <si>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</si>
  <si>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</si>
  <si>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</si>
  <si>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</si>
  <si>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</si>
  <si>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</si>
  <si>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</si>
  <si>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</si>
  <si>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</si>
  <si>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</si>
  <si>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</si>
  <si>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</si>
  <si>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</si>
  <si>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</si>
  <si>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</si>
  <si>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</si>
  <si>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</si>
  <si>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</si>
  <si>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</si>
  <si>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</si>
  <si>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</si>
  <si>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</si>
  <si>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</si>
  <si>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</si>
  <si>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</si>
  <si>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</si>
  <si>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</si>
  <si>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</si>
  <si>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</si>
  <si>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</si>
  <si>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</si>
  <si>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</si>
  <si>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</si>
  <si>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</si>
  <si>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</si>
  <si>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</si>
  <si>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</si>
  <si>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</si>
  <si>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</si>
  <si>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</si>
  <si>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</si>
  <si>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</si>
  <si>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</si>
  <si>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</si>
  <si>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</si>
  <si>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</si>
  <si>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</si>
  <si>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</si>
  <si>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</si>
  <si>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</si>
  <si>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</si>
  <si>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</si>
  <si>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</si>
  <si>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</si>
  <si>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</si>
  <si>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</si>
  <si>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</si>
  <si>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</si>
  <si>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</si>
  <si>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</si>
  <si>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</si>
  <si>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</si>
  <si>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</si>
  <si>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</si>
  <si>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</si>
  <si>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</si>
  <si>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</si>
  <si>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</si>
  <si>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</si>
  <si>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</si>
  <si>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</si>
  <si>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</si>
  <si>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</si>
  <si>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</si>
  <si>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</si>
  <si>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</si>
  <si>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</si>
  <si>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</si>
  <si>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</si>
  <si>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</si>
  <si>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</si>
  <si>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</si>
  <si>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</si>
  <si>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</si>
  <si>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</si>
  <si>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</si>
  <si>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</si>
  <si>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</si>
  <si>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</si>
  <si>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</si>
  <si>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</si>
  <si>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</si>
  <si>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</si>
  <si>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</si>
  <si>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朝日町</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</si>
  <si>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</si>
  <si>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</si>
  <si>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</si>
  <si>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</si>
  <si>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</si>
  <si>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</si>
  <si>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</si>
  <si>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</si>
  <si>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</si>
  <si>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</si>
  <si>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</si>
  <si>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</si>
  <si>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供用開始して以来37年が経過し、施設内機器及び管渠の老朽化が懸念される。施設内機器類については大規模更新を予定しているが、管渠については財政的に厳しく着手できていない。しかし、有収率が非常に悪いことから、施設内の大規模更新が完了したあとに管渠更新を検討していく予定である。</t>
    <rPh sb="2" eb="4">
      <t>キョウヨウ</t>
    </rPh>
    <rPh sb="4" eb="6">
      <t>カイシ</t>
    </rPh>
    <rPh sb="8" eb="10">
      <t>イライ</t>
    </rPh>
    <rPh sb="12" eb="13">
      <t>ネン</t>
    </rPh>
    <rPh sb="14" eb="16">
      <t>ケイカ</t>
    </rPh>
    <rPh sb="18" eb="20">
      <t>シセツ</t>
    </rPh>
    <rPh sb="20" eb="21">
      <t>ナイ</t>
    </rPh>
    <rPh sb="21" eb="23">
      <t>キキ</t>
    </rPh>
    <rPh sb="23" eb="24">
      <t>オヨ</t>
    </rPh>
    <rPh sb="25" eb="27">
      <t>カンキョ</t>
    </rPh>
    <rPh sb="28" eb="31">
      <t>ロウキュウカ</t>
    </rPh>
    <rPh sb="32" eb="34">
      <t>ケネン</t>
    </rPh>
    <rPh sb="38" eb="40">
      <t>シセツ</t>
    </rPh>
    <rPh sb="40" eb="41">
      <t>ナイ</t>
    </rPh>
    <rPh sb="41" eb="44">
      <t>キキルイ</t>
    </rPh>
    <rPh sb="49" eb="52">
      <t>ダイキボ</t>
    </rPh>
    <rPh sb="52" eb="54">
      <t>コウシン</t>
    </rPh>
    <rPh sb="55" eb="57">
      <t>ヨテイ</t>
    </rPh>
    <rPh sb="63" eb="65">
      <t>カンキョ</t>
    </rPh>
    <rPh sb="70" eb="73">
      <t>ザイセイテキ</t>
    </rPh>
    <rPh sb="74" eb="75">
      <t>キビ</t>
    </rPh>
    <rPh sb="77" eb="79">
      <t>チャクシュ</t>
    </rPh>
    <rPh sb="90" eb="92">
      <t>ユウシュウ</t>
    </rPh>
    <rPh sb="92" eb="93">
      <t>リツ</t>
    </rPh>
    <rPh sb="94" eb="96">
      <t>ヒジョウ</t>
    </rPh>
    <rPh sb="97" eb="98">
      <t>ワル</t>
    </rPh>
    <rPh sb="104" eb="106">
      <t>シセツ</t>
    </rPh>
    <rPh sb="106" eb="107">
      <t>ナイ</t>
    </rPh>
    <rPh sb="108" eb="111">
      <t>ダイキボ</t>
    </rPh>
    <rPh sb="111" eb="113">
      <t>コウシン</t>
    </rPh>
    <rPh sb="114" eb="116">
      <t>カンリョウ</t>
    </rPh>
    <rPh sb="121" eb="123">
      <t>カンキョ</t>
    </rPh>
    <rPh sb="123" eb="125">
      <t>コウシン</t>
    </rPh>
    <rPh sb="126" eb="128">
      <t>ケントウ</t>
    </rPh>
    <rPh sb="132" eb="134">
      <t>ヨテイ</t>
    </rPh>
    <phoneticPr fontId="4"/>
  </si>
  <si>
    <t xml:space="preserve">
　平成30年度から31年度にかけて、機械設備（汚泥脱水機・ポンプ類等）及び電気設備（制御盤・配線等）の全面的な更新工事を予定しており、多大な費用が見込まれるため事業運営の悪化が懸念される。
　また、財源として、国からの交付金を受けるものの起債の借入れを行う予定であり、健全な事業運営のため使用料値上げを検討している。</t>
    <rPh sb="2" eb="4">
      <t>ヘイセイ</t>
    </rPh>
    <rPh sb="6" eb="7">
      <t>ネン</t>
    </rPh>
    <rPh sb="7" eb="8">
      <t>ド</t>
    </rPh>
    <rPh sb="12" eb="14">
      <t>ネンド</t>
    </rPh>
    <rPh sb="19" eb="21">
      <t>キカイ</t>
    </rPh>
    <rPh sb="21" eb="23">
      <t>セツビ</t>
    </rPh>
    <rPh sb="24" eb="26">
      <t>オデイ</t>
    </rPh>
    <rPh sb="26" eb="29">
      <t>ダッスイキ</t>
    </rPh>
    <rPh sb="33" eb="34">
      <t>ルイ</t>
    </rPh>
    <rPh sb="34" eb="35">
      <t>トウ</t>
    </rPh>
    <rPh sb="36" eb="37">
      <t>オヨ</t>
    </rPh>
    <rPh sb="38" eb="40">
      <t>デンキ</t>
    </rPh>
    <rPh sb="40" eb="42">
      <t>セツビ</t>
    </rPh>
    <rPh sb="43" eb="46">
      <t>セイギョバン</t>
    </rPh>
    <rPh sb="47" eb="49">
      <t>ハイセン</t>
    </rPh>
    <rPh sb="49" eb="50">
      <t>トウ</t>
    </rPh>
    <rPh sb="52" eb="54">
      <t>ゼンメン</t>
    </rPh>
    <rPh sb="54" eb="55">
      <t>テキ</t>
    </rPh>
    <rPh sb="56" eb="58">
      <t>コウシン</t>
    </rPh>
    <rPh sb="58" eb="60">
      <t>コウジ</t>
    </rPh>
    <rPh sb="61" eb="63">
      <t>ヨテイ</t>
    </rPh>
    <rPh sb="68" eb="70">
      <t>タダイ</t>
    </rPh>
    <rPh sb="71" eb="73">
      <t>ヒヨウ</t>
    </rPh>
    <rPh sb="74" eb="76">
      <t>ミコ</t>
    </rPh>
    <rPh sb="81" eb="83">
      <t>ジギョウ</t>
    </rPh>
    <rPh sb="83" eb="85">
      <t>ウンエイ</t>
    </rPh>
    <rPh sb="86" eb="88">
      <t>アッカ</t>
    </rPh>
    <rPh sb="89" eb="91">
      <t>ケネン</t>
    </rPh>
    <rPh sb="100" eb="102">
      <t>ザイゲン</t>
    </rPh>
    <rPh sb="114" eb="115">
      <t>ウ</t>
    </rPh>
    <rPh sb="120" eb="122">
      <t>キサイ</t>
    </rPh>
    <rPh sb="123" eb="124">
      <t>カ</t>
    </rPh>
    <rPh sb="124" eb="125">
      <t>イ</t>
    </rPh>
    <rPh sb="127" eb="128">
      <t>オコナ</t>
    </rPh>
    <rPh sb="129" eb="131">
      <t>ヨテイ</t>
    </rPh>
    <rPh sb="135" eb="137">
      <t>ケンゼン</t>
    </rPh>
    <rPh sb="138" eb="140">
      <t>ジギョウ</t>
    </rPh>
    <rPh sb="140" eb="142">
      <t>ウンエイ</t>
    </rPh>
    <rPh sb="145" eb="148">
      <t>シヨウリョウ</t>
    </rPh>
    <rPh sb="148" eb="150">
      <t>ネア</t>
    </rPh>
    <rPh sb="152" eb="154">
      <t>ケントウ</t>
    </rPh>
    <phoneticPr fontId="4"/>
  </si>
  <si>
    <t xml:space="preserve">
　経営は過去5年間でみると、収益的収支において100％を下回っている年が4年間もあり、厳しい状況となっている。また、使用料も減少しており更に経営は厳しくなると見込んでいる。そのため更なる経費の削減を行う必要がある。
　施設利用率、水洗化率共に類似団体平均より極めて高いが、高齢者のみの世帯もあり、これ以上の増加は見込めないと考えている。
　経費回収率をみると、直近の3年間は100％を超え使用料で賄えている。
　汚水処理原価は類似団体平均より低く推移できているが、要因として大規模な更新を控え、必要最低限の修繕等しか行っていないためと考えている。
　今後、大規模な更新工事を行うため、経費回収率は100％を大幅に下回るのではないかと推測している。
　</t>
    <rPh sb="2" eb="4">
      <t>ケイエイ</t>
    </rPh>
    <rPh sb="5" eb="7">
      <t>カコ</t>
    </rPh>
    <rPh sb="8" eb="10">
      <t>ネンカン</t>
    </rPh>
    <rPh sb="15" eb="18">
      <t>シュウエキテキ</t>
    </rPh>
    <rPh sb="18" eb="20">
      <t>シュウシ</t>
    </rPh>
    <rPh sb="29" eb="31">
      <t>シタマワ</t>
    </rPh>
    <rPh sb="35" eb="36">
      <t>トシ</t>
    </rPh>
    <rPh sb="38" eb="40">
      <t>ネンカン</t>
    </rPh>
    <rPh sb="44" eb="45">
      <t>キビ</t>
    </rPh>
    <rPh sb="47" eb="49">
      <t>ジョウキョウ</t>
    </rPh>
    <rPh sb="59" eb="62">
      <t>シヨウリョウ</t>
    </rPh>
    <rPh sb="63" eb="65">
      <t>ゲンショウ</t>
    </rPh>
    <rPh sb="69" eb="70">
      <t>サラ</t>
    </rPh>
    <rPh sb="71" eb="73">
      <t>ケイエイ</t>
    </rPh>
    <rPh sb="74" eb="75">
      <t>キビ</t>
    </rPh>
    <rPh sb="80" eb="82">
      <t>ミコ</t>
    </rPh>
    <rPh sb="91" eb="92">
      <t>サラ</t>
    </rPh>
    <rPh sb="94" eb="96">
      <t>ケイヒ</t>
    </rPh>
    <rPh sb="97" eb="99">
      <t>サクゲン</t>
    </rPh>
    <rPh sb="100" eb="101">
      <t>オコナ</t>
    </rPh>
    <rPh sb="102" eb="104">
      <t>ヒツヨウ</t>
    </rPh>
    <rPh sb="110" eb="112">
      <t>シセツ</t>
    </rPh>
    <rPh sb="112" eb="115">
      <t>リヨウリツ</t>
    </rPh>
    <rPh sb="116" eb="119">
      <t>スイセンカ</t>
    </rPh>
    <rPh sb="119" eb="120">
      <t>リツ</t>
    </rPh>
    <rPh sb="120" eb="121">
      <t>トモ</t>
    </rPh>
    <rPh sb="122" eb="124">
      <t>ルイジ</t>
    </rPh>
    <rPh sb="124" eb="126">
      <t>ダンタイ</t>
    </rPh>
    <rPh sb="126" eb="128">
      <t>ヘイキン</t>
    </rPh>
    <rPh sb="130" eb="131">
      <t>キワ</t>
    </rPh>
    <rPh sb="133" eb="134">
      <t>タカ</t>
    </rPh>
    <rPh sb="137" eb="140">
      <t>コウレイシャ</t>
    </rPh>
    <rPh sb="143" eb="145">
      <t>セタイ</t>
    </rPh>
    <rPh sb="151" eb="153">
      <t>イジョウ</t>
    </rPh>
    <rPh sb="154" eb="156">
      <t>ゾウカ</t>
    </rPh>
    <rPh sb="157" eb="159">
      <t>ミコ</t>
    </rPh>
    <rPh sb="163" eb="164">
      <t>カンガ</t>
    </rPh>
    <rPh sb="171" eb="173">
      <t>ケイヒ</t>
    </rPh>
    <rPh sb="173" eb="175">
      <t>カイシュウ</t>
    </rPh>
    <rPh sb="175" eb="176">
      <t>リツ</t>
    </rPh>
    <rPh sb="181" eb="183">
      <t>チョッキン</t>
    </rPh>
    <rPh sb="185" eb="187">
      <t>ネンカン</t>
    </rPh>
    <rPh sb="193" eb="194">
      <t>コ</t>
    </rPh>
    <rPh sb="195" eb="198">
      <t>シヨウリョウ</t>
    </rPh>
    <rPh sb="199" eb="200">
      <t>マカナ</t>
    </rPh>
    <rPh sb="207" eb="209">
      <t>オスイ</t>
    </rPh>
    <rPh sb="209" eb="211">
      <t>ショリ</t>
    </rPh>
    <rPh sb="211" eb="213">
      <t>ゲンカ</t>
    </rPh>
    <rPh sb="214" eb="216">
      <t>ルイジ</t>
    </rPh>
    <rPh sb="216" eb="218">
      <t>ダンタイ</t>
    </rPh>
    <rPh sb="218" eb="220">
      <t>ヘイキン</t>
    </rPh>
    <rPh sb="222" eb="223">
      <t>ヒク</t>
    </rPh>
    <rPh sb="224" eb="226">
      <t>スイイ</t>
    </rPh>
    <rPh sb="233" eb="235">
      <t>ヨウイン</t>
    </rPh>
    <rPh sb="238" eb="241">
      <t>ダイキボ</t>
    </rPh>
    <rPh sb="242" eb="244">
      <t>コウシン</t>
    </rPh>
    <rPh sb="245" eb="246">
      <t>ヒカ</t>
    </rPh>
    <rPh sb="248" eb="250">
      <t>ヒツヨウ</t>
    </rPh>
    <rPh sb="250" eb="253">
      <t>サイテイゲン</t>
    </rPh>
    <rPh sb="254" eb="256">
      <t>シュウゼン</t>
    </rPh>
    <rPh sb="256" eb="257">
      <t>トウ</t>
    </rPh>
    <rPh sb="259" eb="260">
      <t>オコナ</t>
    </rPh>
    <rPh sb="268" eb="269">
      <t>カンガ</t>
    </rPh>
    <rPh sb="276" eb="278">
      <t>コンゴ</t>
    </rPh>
    <rPh sb="279" eb="282">
      <t>ダイキボ</t>
    </rPh>
    <rPh sb="283" eb="285">
      <t>コウシン</t>
    </rPh>
    <rPh sb="285" eb="287">
      <t>コウジ</t>
    </rPh>
    <rPh sb="288" eb="289">
      <t>オコナ</t>
    </rPh>
    <rPh sb="293" eb="295">
      <t>ケイヒ</t>
    </rPh>
    <rPh sb="295" eb="297">
      <t>カイシュウ</t>
    </rPh>
    <rPh sb="297" eb="298">
      <t>リツ</t>
    </rPh>
    <rPh sb="304" eb="306">
      <t>オオハバ</t>
    </rPh>
    <rPh sb="307" eb="309">
      <t>シタマワ</t>
    </rPh>
    <rPh sb="317" eb="319">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</si>
</sst>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850624"/>
        <c:axId val="918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ser>
        <c:dLbls>
          <c:showLegendKey val="0"/>
          <c:showVal val="0"/>
          <c:showCatName val="0"/>
          <c:showSerName val="0"/>
          <c:showPercent val="0"/>
          <c:showBubbleSize val="0"/>
        </c:dLbls>
        <c:marker val="1"/>
        <c:smooth val="0"/>
        <c:axId val="91850624"/>
        <c:axId val="91865088"/>
      </c:lineChart>
      <c:dateAx>
        <c:axId val="91850624"/>
        <c:scaling>
          <c:orientation val="minMax"/>
        </c:scaling>
        <c:delete val="1"/>
        <c:axPos val="b"/>
        <c:numFmt formatCode="ge" sourceLinked="1"/>
        <c:majorTickMark val="none"/>
        <c:minorTickMark val="none"/>
        <c:tickLblPos val="none"/>
        <c:crossAx val="91865088"/>
        <c:crosses val="autoZero"/>
        <c:auto val="1"/>
        <c:lblOffset val="100"/>
        <c:baseTimeUnit val="years"/>
      </c:dateAx>
      <c:valAx>
        <c:axId val="918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93.25</c:v>
                </c:pt>
                <c:pt idx="1">
                  <c:v>93.25</c:v>
                </c:pt>
                <c:pt idx="2">
                  <c:v>93.25</c:v>
                </c:pt>
                <c:pt idx="3">
                  <c:v>92.37</c:v>
                </c:pt>
                <c:pt idx="4">
                  <c:v>89.98</c:v>
                </c:pt>
              </c:numCache>
            </c:numRef>
          </c:val>
        </c:ser>
        <c:dLbls>
          <c:showLegendKey val="0"/>
          <c:showVal val="0"/>
          <c:showCatName val="0"/>
          <c:showSerName val="0"/>
          <c:showPercent val="0"/>
          <c:showBubbleSize val="0"/>
        </c:dLbls>
        <c:gapWidth val="150"/>
        <c:axId val="101234944"/>
        <c:axId val="1012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57.91</c:v>
                </c:pt>
                <c:pt idx="1">
                  <c:v>60.63</c:v>
                </c:pt>
                <c:pt idx="2">
                  <c:v>58.47</c:v>
                </c:pt>
                <c:pt idx="3">
                  <c:v>57.3</c:v>
                </c:pt>
                <c:pt idx="4">
                  <c:v>56</c:v>
                </c:pt>
              </c:numCache>
            </c:numRef>
          </c:val>
          <c:smooth val="0"/>
        </c:ser>
        <c:dLbls>
          <c:showLegendKey val="0"/>
          <c:showVal val="0"/>
          <c:showCatName val="0"/>
          <c:showSerName val="0"/>
          <c:showPercent val="0"/>
          <c:showBubbleSize val="0"/>
        </c:dLbls>
        <c:marker val="1"/>
        <c:smooth val="0"/>
        <c:axId val="101234944"/>
        <c:axId val="101245312"/>
      </c:lineChart>
      <c:dateAx>
        <c:axId val="101234944"/>
        <c:scaling>
          <c:orientation val="minMax"/>
        </c:scaling>
        <c:delete val="1"/>
        <c:axPos val="b"/>
        <c:numFmt formatCode="ge" sourceLinked="1"/>
        <c:majorTickMark val="none"/>
        <c:minorTickMark val="none"/>
        <c:tickLblPos val="none"/>
        <c:crossAx val="101245312"/>
        <c:crosses val="autoZero"/>
        <c:auto val="1"/>
        <c:lblOffset val="100"/>
        <c:baseTimeUnit val="years"/>
      </c:dateAx>
      <c:valAx>
        <c:axId val="1012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98.88</c:v>
                </c:pt>
                <c:pt idx="1">
                  <c:v>98.73</c:v>
                </c:pt>
                <c:pt idx="2">
                  <c:v>98.84</c:v>
                </c:pt>
                <c:pt idx="3">
                  <c:v>99.05</c:v>
                </c:pt>
                <c:pt idx="4">
                  <c:v>99.52</c:v>
                </c:pt>
              </c:numCache>
            </c:numRef>
          </c:val>
        </c:ser>
        <c:dLbls>
          <c:showLegendKey val="0"/>
          <c:showVal val="0"/>
          <c:showCatName val="0"/>
          <c:showSerName val="0"/>
          <c:showPercent val="0"/>
          <c:showBubbleSize val="0"/>
        </c:dLbls>
        <c:gapWidth val="150"/>
        <c:axId val="101267328"/>
        <c:axId val="10127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87.72</c:v>
                </c:pt>
                <c:pt idx="1">
                  <c:v>88.66</c:v>
                </c:pt>
                <c:pt idx="2">
                  <c:v>88.58</c:v>
                </c:pt>
                <c:pt idx="3">
                  <c:v>89.43</c:v>
                </c:pt>
                <c:pt idx="4">
                  <c:v>89.51</c:v>
                </c:pt>
              </c:numCache>
            </c:numRef>
          </c:val>
          <c:smooth val="0"/>
        </c:ser>
        <c:dLbls>
          <c:showLegendKey val="0"/>
          <c:showVal val="0"/>
          <c:showCatName val="0"/>
          <c:showSerName val="0"/>
          <c:showPercent val="0"/>
          <c:showBubbleSize val="0"/>
        </c:dLbls>
        <c:marker val="1"/>
        <c:smooth val="0"/>
        <c:axId val="101267328"/>
        <c:axId val="101273600"/>
      </c:lineChart>
      <c:dateAx>
        <c:axId val="101267328"/>
        <c:scaling>
          <c:orientation val="minMax"/>
        </c:scaling>
        <c:delete val="1"/>
        <c:axPos val="b"/>
        <c:numFmt formatCode="ge" sourceLinked="1"/>
        <c:majorTickMark val="none"/>
        <c:minorTickMark val="none"/>
        <c:tickLblPos val="none"/>
        <c:crossAx val="101273600"/>
        <c:crosses val="autoZero"/>
        <c:auto val="1"/>
        <c:lblOffset val="100"/>
        <c:baseTimeUnit val="years"/>
      </c:dateAx>
      <c:valAx>
        <c:axId val="10127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89.12</c:v>
                </c:pt>
                <c:pt idx="1">
                  <c:v>83.66</c:v>
                </c:pt>
                <c:pt idx="2">
                  <c:v>110.22</c:v>
                </c:pt>
                <c:pt idx="3">
                  <c:v>95.71</c:v>
                </c:pt>
                <c:pt idx="4">
                  <c:v>87.94</c:v>
                </c:pt>
              </c:numCache>
            </c:numRef>
          </c:val>
        </c:ser>
        <c:dLbls>
          <c:showLegendKey val="0"/>
          <c:showVal val="0"/>
          <c:showCatName val="0"/>
          <c:showSerName val="0"/>
          <c:showPercent val="0"/>
          <c:showBubbleSize val="0"/>
        </c:dLbls>
        <c:gapWidth val="150"/>
        <c:axId val="100873728"/>
        <c:axId val="1008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73728"/>
        <c:axId val="100875648"/>
      </c:lineChart>
      <c:dateAx>
        <c:axId val="100873728"/>
        <c:scaling>
          <c:orientation val="minMax"/>
        </c:scaling>
        <c:delete val="1"/>
        <c:axPos val="b"/>
        <c:numFmt formatCode="ge" sourceLinked="1"/>
        <c:majorTickMark val="none"/>
        <c:minorTickMark val="none"/>
        <c:tickLblPos val="none"/>
        <c:crossAx val="100875648"/>
        <c:crosses val="autoZero"/>
        <c:auto val="1"/>
        <c:lblOffset val="100"/>
        <c:baseTimeUnit val="years"/>
      </c:dateAx>
      <c:valAx>
        <c:axId val="1008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14304"/>
        <c:axId val="1009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14304"/>
        <c:axId val="100916224"/>
      </c:lineChart>
      <c:dateAx>
        <c:axId val="100914304"/>
        <c:scaling>
          <c:orientation val="minMax"/>
        </c:scaling>
        <c:delete val="1"/>
        <c:axPos val="b"/>
        <c:numFmt formatCode="ge" sourceLinked="1"/>
        <c:majorTickMark val="none"/>
        <c:minorTickMark val="none"/>
        <c:tickLblPos val="none"/>
        <c:crossAx val="100916224"/>
        <c:crosses val="autoZero"/>
        <c:auto val="1"/>
        <c:lblOffset val="100"/>
        <c:baseTimeUnit val="years"/>
      </c:dateAx>
      <c:valAx>
        <c:axId val="1009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54880"/>
        <c:axId val="10095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54880"/>
        <c:axId val="100956800"/>
      </c:lineChart>
      <c:dateAx>
        <c:axId val="100954880"/>
        <c:scaling>
          <c:orientation val="minMax"/>
        </c:scaling>
        <c:delete val="1"/>
        <c:axPos val="b"/>
        <c:numFmt formatCode="ge" sourceLinked="1"/>
        <c:majorTickMark val="none"/>
        <c:minorTickMark val="none"/>
        <c:tickLblPos val="none"/>
        <c:crossAx val="100956800"/>
        <c:crosses val="autoZero"/>
        <c:auto val="1"/>
        <c:lblOffset val="100"/>
        <c:baseTimeUnit val="years"/>
      </c:dateAx>
      <c:valAx>
        <c:axId val="10095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89184"/>
        <c:axId val="10099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89184"/>
        <c:axId val="100999552"/>
      </c:lineChart>
      <c:dateAx>
        <c:axId val="100989184"/>
        <c:scaling>
          <c:orientation val="minMax"/>
        </c:scaling>
        <c:delete val="1"/>
        <c:axPos val="b"/>
        <c:numFmt formatCode="ge" sourceLinked="1"/>
        <c:majorTickMark val="none"/>
        <c:minorTickMark val="none"/>
        <c:tickLblPos val="none"/>
        <c:crossAx val="100999552"/>
        <c:crosses val="autoZero"/>
        <c:auto val="1"/>
        <c:lblOffset val="100"/>
        <c:baseTimeUnit val="years"/>
      </c:dateAx>
      <c:valAx>
        <c:axId val="10099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026048"/>
        <c:axId val="1010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026048"/>
        <c:axId val="101044608"/>
      </c:lineChart>
      <c:dateAx>
        <c:axId val="101026048"/>
        <c:scaling>
          <c:orientation val="minMax"/>
        </c:scaling>
        <c:delete val="1"/>
        <c:axPos val="b"/>
        <c:numFmt formatCode="ge" sourceLinked="1"/>
        <c:majorTickMark val="none"/>
        <c:minorTickMark val="none"/>
        <c:tickLblPos val="none"/>
        <c:crossAx val="101044608"/>
        <c:crosses val="autoZero"/>
        <c:auto val="1"/>
        <c:lblOffset val="100"/>
        <c:baseTimeUnit val="years"/>
      </c:dateAx>
      <c:valAx>
        <c:axId val="1010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41.47</c:v>
                </c:pt>
                <c:pt idx="4" formatCode="#,##0.00;&quot;△&quot;#,##0.00;&quot;-&quot;">
                  <c:v>35.85</c:v>
                </c:pt>
              </c:numCache>
            </c:numRef>
          </c:val>
        </c:ser>
        <c:dLbls>
          <c:showLegendKey val="0"/>
          <c:showVal val="0"/>
          <c:showCatName val="0"/>
          <c:showSerName val="0"/>
          <c:showPercent val="0"/>
          <c:showBubbleSize val="0"/>
        </c:dLbls>
        <c:gapWidth val="150"/>
        <c:axId val="101073280"/>
        <c:axId val="1010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439.72</c:v>
                </c:pt>
                <c:pt idx="1">
                  <c:v>547.95000000000005</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101073280"/>
        <c:axId val="101075200"/>
      </c:lineChart>
      <c:dateAx>
        <c:axId val="101073280"/>
        <c:scaling>
          <c:orientation val="minMax"/>
        </c:scaling>
        <c:delete val="1"/>
        <c:axPos val="b"/>
        <c:numFmt formatCode="ge" sourceLinked="1"/>
        <c:majorTickMark val="none"/>
        <c:minorTickMark val="none"/>
        <c:tickLblPos val="none"/>
        <c:crossAx val="101075200"/>
        <c:crosses val="autoZero"/>
        <c:auto val="1"/>
        <c:lblOffset val="100"/>
        <c:baseTimeUnit val="years"/>
      </c:dateAx>
      <c:valAx>
        <c:axId val="1010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86.41</c:v>
                </c:pt>
                <c:pt idx="1">
                  <c:v>81.239999999999995</c:v>
                </c:pt>
                <c:pt idx="2">
                  <c:v>107.54</c:v>
                </c:pt>
                <c:pt idx="3">
                  <c:v>104.55</c:v>
                </c:pt>
                <c:pt idx="4">
                  <c:v>108.66</c:v>
                </c:pt>
              </c:numCache>
            </c:numRef>
          </c:val>
        </c:ser>
        <c:dLbls>
          <c:showLegendKey val="0"/>
          <c:showVal val="0"/>
          <c:showCatName val="0"/>
          <c:showSerName val="0"/>
          <c:showPercent val="0"/>
          <c:showBubbleSize val="0"/>
        </c:dLbls>
        <c:gapWidth val="150"/>
        <c:axId val="101092736"/>
        <c:axId val="1011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68.73</c:v>
                </c:pt>
                <c:pt idx="1">
                  <c:v>64.86</c:v>
                </c:pt>
                <c:pt idx="2">
                  <c:v>62.3</c:v>
                </c:pt>
                <c:pt idx="3">
                  <c:v>59.3</c:v>
                </c:pt>
                <c:pt idx="4">
                  <c:v>59.83</c:v>
                </c:pt>
              </c:numCache>
            </c:numRef>
          </c:val>
          <c:smooth val="0"/>
        </c:ser>
        <c:dLbls>
          <c:showLegendKey val="0"/>
          <c:showVal val="0"/>
          <c:showCatName val="0"/>
          <c:showSerName val="0"/>
          <c:showPercent val="0"/>
          <c:showBubbleSize val="0"/>
        </c:dLbls>
        <c:marker val="1"/>
        <c:smooth val="0"/>
        <c:axId val="101092736"/>
        <c:axId val="101103104"/>
      </c:lineChart>
      <c:dateAx>
        <c:axId val="101092736"/>
        <c:scaling>
          <c:orientation val="minMax"/>
        </c:scaling>
        <c:delete val="1"/>
        <c:axPos val="b"/>
        <c:numFmt formatCode="ge" sourceLinked="1"/>
        <c:majorTickMark val="none"/>
        <c:minorTickMark val="none"/>
        <c:tickLblPos val="none"/>
        <c:crossAx val="101103104"/>
        <c:crosses val="autoZero"/>
        <c:auto val="1"/>
        <c:lblOffset val="100"/>
        <c:baseTimeUnit val="years"/>
      </c:dateAx>
      <c:valAx>
        <c:axId val="1011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208.4</c:v>
                </c:pt>
                <c:pt idx="1">
                  <c:v>223.89</c:v>
                </c:pt>
                <c:pt idx="2">
                  <c:v>172.49</c:v>
                </c:pt>
                <c:pt idx="3">
                  <c:v>180.46</c:v>
                </c:pt>
                <c:pt idx="4">
                  <c:v>175.57</c:v>
                </c:pt>
              </c:numCache>
            </c:numRef>
          </c:val>
        </c:ser>
        <c:dLbls>
          <c:showLegendKey val="0"/>
          <c:showVal val="0"/>
          <c:showCatName val="0"/>
          <c:showSerName val="0"/>
          <c:showPercent val="0"/>
          <c:showBubbleSize val="0"/>
        </c:dLbls>
        <c:gapWidth val="150"/>
        <c:axId val="101194368"/>
        <c:axId val="1012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205.91</c:v>
                </c:pt>
                <c:pt idx="1">
                  <c:v>214.41</c:v>
                </c:pt>
                <c:pt idx="2">
                  <c:v>235.07</c:v>
                </c:pt>
                <c:pt idx="3">
                  <c:v>248.14</c:v>
                </c:pt>
                <c:pt idx="4">
                  <c:v>246.66</c:v>
                </c:pt>
              </c:numCache>
            </c:numRef>
          </c:val>
          <c:smooth val="0"/>
        </c:ser>
        <c:dLbls>
          <c:showLegendKey val="0"/>
          <c:showVal val="0"/>
          <c:showCatName val="0"/>
          <c:showSerName val="0"/>
          <c:showPercent val="0"/>
          <c:showBubbleSize val="0"/>
        </c:dLbls>
        <c:marker val="1"/>
        <c:smooth val="0"/>
        <c:axId val="101194368"/>
        <c:axId val="101200640"/>
      </c:lineChart>
      <c:dateAx>
        <c:axId val="101194368"/>
        <c:scaling>
          <c:orientation val="minMax"/>
        </c:scaling>
        <c:delete val="1"/>
        <c:axPos val="b"/>
        <c:numFmt formatCode="ge" sourceLinked="1"/>
        <c:majorTickMark val="none"/>
        <c:minorTickMark val="none"/>
        <c:tickLblPos val="none"/>
        <c:crossAx val="101200640"/>
        <c:crosses val="autoZero"/>
        <c:auto val="1"/>
        <c:lblOffset val="100"/>
        <c:baseTimeUnit val="years"/>
      </c:dateAx>
      <c:valAx>
        <c:axId val="1012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山形県　朝日町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122</v>
      </c>
      <c r="AE8" s="49"/>
      <c r="AF8" s="49"/>
      <c r="AG8" s="49"/>
      <c r="AH8" s="49"/>
      <c r="AI8" s="49"/>
      <c r="AJ8" s="49"/>
      <c r="AK8" s="4"/>
      <c r="AL8" s="50">
        <f>データ!S6</f>
        <v>7248</v>
      </c>
      <c r="AM8" s="50"/>
      <c r="AN8" s="50"/>
      <c r="AO8" s="50"/>
      <c r="AP8" s="50"/>
      <c r="AQ8" s="50"/>
      <c r="AR8" s="50"/>
      <c r="AS8" s="50"/>
      <c r="AT8" s="45">
        <f>データ!T6</f>
        <v>196.81</v>
      </c>
      <c r="AU8" s="45"/>
      <c r="AV8" s="45"/>
      <c r="AW8" s="45"/>
      <c r="AX8" s="45"/>
      <c r="AY8" s="45"/>
      <c r="AZ8" s="45"/>
      <c r="BA8" s="45"/>
      <c r="BB8" s="45">
        <f>データ!U6</f>
        <v>36.83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11.5</v>
      </c>
      <c r="Q10" s="45"/>
      <c r="R10" s="45"/>
      <c r="S10" s="45"/>
      <c r="T10" s="45"/>
      <c r="U10" s="45"/>
      <c r="V10" s="45"/>
      <c r="W10" s="45">
        <f>データ!Q6</f>
        <v>51.76</v>
      </c>
      <c r="X10" s="45"/>
      <c r="Y10" s="45"/>
      <c r="Z10" s="45"/>
      <c r="AA10" s="45"/>
      <c r="AB10" s="45"/>
      <c r="AC10" s="45"/>
      <c r="AD10" s="50">
        <f>データ!R6</f>
        <v>3456</v>
      </c>
      <c r="AE10" s="50"/>
      <c r="AF10" s="50"/>
      <c r="AG10" s="50"/>
      <c r="AH10" s="50"/>
      <c r="AI10" s="50"/>
      <c r="AJ10" s="50"/>
      <c r="AK10" s="2"/>
      <c r="AL10" s="50">
        <f>データ!V6</f>
        <v>827</v>
      </c>
      <c r="AM10" s="50"/>
      <c r="AN10" s="50"/>
      <c r="AO10" s="50"/>
      <c r="AP10" s="50"/>
      <c r="AQ10" s="50"/>
      <c r="AR10" s="50"/>
      <c r="AS10" s="50"/>
      <c r="AT10" s="45">
        <f>データ!W6</f>
        <v>0.55000000000000004</v>
      </c>
      <c r="AU10" s="45"/>
      <c r="AV10" s="45"/>
      <c r="AW10" s="45"/>
      <c r="AX10" s="45"/>
      <c r="AY10" s="45"/>
      <c r="AZ10" s="45"/>
      <c r="BA10" s="45"/>
      <c r="BB10" s="45">
        <f>データ!X6</f>
        <v>1503.64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63231</v>
      </c>
      <c r="D6" s="33">
        <f t="shared" si="3"/>
        <v>47</v>
      </c>
      <c r="E6" s="33">
        <f t="shared" si="3"/>
        <v>17</v>
      </c>
      <c r="F6" s="33">
        <f t="shared" si="3"/>
        <v>5</v>
      </c>
      <c r="G6" s="33">
        <f t="shared" si="3"/>
        <v>0</v>
      </c>
      <c r="H6" s="33" t="str">
        <f t="shared" si="3"/>
        <v>山形県　朝日町</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11.5</v>
      </c>
      <c r="Q6" s="34">
        <f t="shared" si="3"/>
        <v>51.76</v>
      </c>
      <c r="R6" s="34">
        <f t="shared" si="3"/>
        <v>3456</v>
      </c>
      <c r="S6" s="34">
        <f t="shared" si="3"/>
        <v>7248</v>
      </c>
      <c r="T6" s="34">
        <f t="shared" si="3"/>
        <v>196.81</v>
      </c>
      <c r="U6" s="34">
        <f t="shared" si="3"/>
        <v>36.83</v>
      </c>
      <c r="V6" s="34">
        <f t="shared" si="3"/>
        <v>827</v>
      </c>
      <c r="W6" s="34">
        <f t="shared" si="3"/>
        <v>0.55000000000000004</v>
      </c>
      <c r="X6" s="34">
        <f t="shared" si="3"/>
        <v>1503.64</v>
      </c>
      <c r="Y6" s="35">
        <f>IF(Y7="",NA(),Y7)</f>
        <v>89.12</v>
      </c>
      <c r="Z6" s="35">
        <f t="shared" ref="Z6:AH6" si="4">IF(Z7="",NA(),Z7)</f>
        <v>83.66</v>
      </c>
      <c r="AA6" s="35">
        <f t="shared" si="4"/>
        <v>110.22</v>
      </c>
      <c r="AB6" s="35">
        <f t="shared" si="4"/>
        <v>95.71</v>
      </c>
      <c r="AC6" s="35">
        <f t="shared" si="4"/>
        <v>87.94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41.47</v>
      </c>
      <c r="BJ6" s="35">
        <f t="shared" si="7"/>
        <v>35.85</v>
      </c>
      <c r="BK6" s="35">
        <f t="shared" si="7"/>
        <v>439.72</v>
      </c>
      <c r="BL6" s="35">
        <f t="shared" si="7"/>
        <v>547.95000000000005</v>
      </c>
      <c r="BM6" s="35">
        <f t="shared" si="7"/>
        <v>632.94000000000005</v>
      </c>
      <c r="BN6" s="35">
        <f t="shared" si="7"/>
        <v>721.43</v>
      </c>
      <c r="BO6" s="35">
        <f t="shared" si="7"/>
        <v>685.34</v>
      </c>
      <c r="BP6" s="34" t="str">
        <f>IF(BP7="","",IF(BP7="-","【-】","【"&amp;SUBSTITUTE(TEXT(BP7,"#,##0.00"),"-","△")&amp;"】"))</f>
        <v>【914.53】</v>
      </c>
      <c r="BQ6" s="35">
        <f>IF(BQ7="",NA(),BQ7)</f>
        <v>86.41</v>
      </c>
      <c r="BR6" s="35">
        <f t="shared" ref="BR6:BZ6" si="8">IF(BR7="",NA(),BR7)</f>
        <v>81.239999999999995</v>
      </c>
      <c r="BS6" s="35">
        <f t="shared" si="8"/>
        <v>107.54</v>
      </c>
      <c r="BT6" s="35">
        <f t="shared" si="8"/>
        <v>104.55</v>
      </c>
      <c r="BU6" s="35">
        <f t="shared" si="8"/>
        <v>108.66</v>
      </c>
      <c r="BV6" s="35">
        <f t="shared" si="8"/>
        <v>68.73</v>
      </c>
      <c r="BW6" s="35">
        <f t="shared" si="8"/>
        <v>64.86</v>
      </c>
      <c r="BX6" s="35">
        <f t="shared" si="8"/>
        <v>62.3</v>
      </c>
      <c r="BY6" s="35">
        <f t="shared" si="8"/>
        <v>59.3</v>
      </c>
      <c r="BZ6" s="35">
        <f t="shared" si="8"/>
        <v>59.83</v>
      </c>
      <c r="CA6" s="34" t="str">
        <f>IF(CA7="","",IF(CA7="-","【-】","【"&amp;SUBSTITUTE(TEXT(CA7,"#,##0.00"),"-","△")&amp;"】"))</f>
        <v>【55.73】</v>
      </c>
      <c r="CB6" s="35">
        <f>IF(CB7="",NA(),CB7)</f>
        <v>208.4</v>
      </c>
      <c r="CC6" s="35">
        <f t="shared" ref="CC6:CK6" si="9">IF(CC7="",NA(),CC7)</f>
        <v>223.89</v>
      </c>
      <c r="CD6" s="35">
        <f t="shared" si="9"/>
        <v>172.49</v>
      </c>
      <c r="CE6" s="35">
        <f t="shared" si="9"/>
        <v>180.46</v>
      </c>
      <c r="CF6" s="35">
        <f t="shared" si="9"/>
        <v>175.57</v>
      </c>
      <c r="CG6" s="35">
        <f t="shared" si="9"/>
        <v>205.91</v>
      </c>
      <c r="CH6" s="35">
        <f t="shared" si="9"/>
        <v>214.41</v>
      </c>
      <c r="CI6" s="35">
        <f t="shared" si="9"/>
        <v>235.07</v>
      </c>
      <c r="CJ6" s="35">
        <f t="shared" si="9"/>
        <v>248.14</v>
      </c>
      <c r="CK6" s="35">
        <f t="shared" si="9"/>
        <v>246.66</v>
      </c>
      <c r="CL6" s="34" t="str">
        <f>IF(CL7="","",IF(CL7="-","【-】","【"&amp;SUBSTITUTE(TEXT(CL7,"#,##0.00"),"-","△")&amp;"】"))</f>
        <v>【276.78】</v>
      </c>
      <c r="CM6" s="35">
        <f>IF(CM7="",NA(),CM7)</f>
        <v>93.25</v>
      </c>
      <c r="CN6" s="35">
        <f t="shared" ref="CN6:CV6" si="10">IF(CN7="",NA(),CN7)</f>
        <v>93.25</v>
      </c>
      <c r="CO6" s="35">
        <f t="shared" si="10"/>
        <v>93.25</v>
      </c>
      <c r="CP6" s="35">
        <f t="shared" si="10"/>
        <v>92.37</v>
      </c>
      <c r="CQ6" s="35">
        <f t="shared" si="10"/>
        <v>89.98</v>
      </c>
      <c r="CR6" s="35">
        <f t="shared" si="10"/>
        <v>57.91</v>
      </c>
      <c r="CS6" s="35">
        <f t="shared" si="10"/>
        <v>60.63</v>
      </c>
      <c r="CT6" s="35">
        <f t="shared" si="10"/>
        <v>58.47</v>
      </c>
      <c r="CU6" s="35">
        <f t="shared" si="10"/>
        <v>57.3</v>
      </c>
      <c r="CV6" s="35">
        <f t="shared" si="10"/>
        <v>56</v>
      </c>
      <c r="CW6" s="34" t="str">
        <f>IF(CW7="","",IF(CW7="-","【-】","【"&amp;SUBSTITUTE(TEXT(CW7,"#,##0.00"),"-","△")&amp;"】"))</f>
        <v>【59.15】</v>
      </c>
      <c r="CX6" s="35">
        <f>IF(CX7="",NA(),CX7)</f>
        <v>98.88</v>
      </c>
      <c r="CY6" s="35">
        <f t="shared" ref="CY6:DG6" si="11">IF(CY7="",NA(),CY7)</f>
        <v>98.73</v>
      </c>
      <c r="CZ6" s="35">
        <f t="shared" si="11"/>
        <v>98.84</v>
      </c>
      <c r="DA6" s="35">
        <f t="shared" si="11"/>
        <v>99.05</v>
      </c>
      <c r="DB6" s="35">
        <f t="shared" si="11"/>
        <v>99.52</v>
      </c>
      <c r="DC6" s="35">
        <f t="shared" si="11"/>
        <v>87.72</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0.01</v>
      </c>
      <c r="EL6" s="35">
        <f t="shared" si="14"/>
        <v>0.03</v>
      </c>
      <c r="EM6" s="35">
        <f t="shared" si="14"/>
        <v>0.11</v>
      </c>
      <c r="EN6" s="35">
        <f t="shared" si="14"/>
        <v>0.05</v>
      </c>
      <c r="EO6" s="34" t="str">
        <f>IF(EO7="","",IF(EO7="-","【-】","【"&amp;SUBSTITUTE(TEXT(EO7,"#,##0.00"),"-","△")&amp;"】"))</f>
        <v>【1.58】</v>
      </c>
    </row>
    <row r="7" spans="1:145" s="36" customFormat="1">
      <c r="A7" s="28"/>
      <c r="B7" s="37">
        <v>2016</v>
      </c>
      <c r="C7" s="37">
        <v>63231</v>
      </c>
      <c r="D7" s="37">
        <v>47</v>
      </c>
      <c r="E7" s="37">
        <v>17</v>
      </c>
      <c r="F7" s="37">
        <v>5</v>
      </c>
      <c r="G7" s="37">
        <v>0</v>
      </c>
      <c r="H7" s="37" t="s">
        <v>110</v>
      </c>
      <c r="I7" s="37" t="s">
        <v>111</v>
      </c>
      <c r="J7" s="37" t="s">
        <v>112</v>
      </c>
      <c r="K7" s="37" t="s">
        <v>113</v>
      </c>
      <c r="L7" s="37" t="s">
        <v>114</v>
      </c>
      <c r="M7" s="37"/>
      <c r="N7" s="38" t="s">
        <v>115</v>
      </c>
      <c r="O7" s="38" t="s">
        <v>116</v>
      </c>
      <c r="P7" s="38">
        <v>11.5</v>
      </c>
      <c r="Q7" s="38">
        <v>51.76</v>
      </c>
      <c r="R7" s="38">
        <v>3456</v>
      </c>
      <c r="S7" s="38">
        <v>7248</v>
      </c>
      <c r="T7" s="38">
        <v>196.81</v>
      </c>
      <c r="U7" s="38">
        <v>36.83</v>
      </c>
      <c r="V7" s="38">
        <v>827</v>
      </c>
      <c r="W7" s="38">
        <v>0.55000000000000004</v>
      </c>
      <c r="X7" s="38">
        <v>1503.64</v>
      </c>
      <c r="Y7" s="38">
        <v>89.12</v>
      </c>
      <c r="Z7" s="38">
        <v>83.66</v>
      </c>
      <c r="AA7" s="38">
        <v>110.22</v>
      </c>
      <c r="AB7" s="38">
        <v>95.71</v>
      </c>
      <c r="AC7" s="38">
        <v>87.94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41.47</v>
      </c>
      <c r="BJ7" s="38">
        <v>35.85</v>
      </c>
      <c r="BK7" s="38">
        <v>439.72</v>
      </c>
      <c r="BL7" s="38">
        <v>547.95000000000005</v>
      </c>
      <c r="BM7" s="38">
        <v>632.94000000000005</v>
      </c>
      <c r="BN7" s="38">
        <v>721.43</v>
      </c>
      <c r="BO7" s="38">
        <v>685.34</v>
      </c>
      <c r="BP7" s="38">
        <v>914.53</v>
      </c>
      <c r="BQ7" s="38">
        <v>86.41</v>
      </c>
      <c r="BR7" s="38">
        <v>81.239999999999995</v>
      </c>
      <c r="BS7" s="38">
        <v>107.54</v>
      </c>
      <c r="BT7" s="38">
        <v>104.55</v>
      </c>
      <c r="BU7" s="38">
        <v>108.66</v>
      </c>
      <c r="BV7" s="38">
        <v>68.73</v>
      </c>
      <c r="BW7" s="38">
        <v>64.86</v>
      </c>
      <c r="BX7" s="38">
        <v>62.3</v>
      </c>
      <c r="BY7" s="38">
        <v>59.3</v>
      </c>
      <c r="BZ7" s="38">
        <v>59.83</v>
      </c>
      <c r="CA7" s="38">
        <v>55.73</v>
      </c>
      <c r="CB7" s="38">
        <v>208.4</v>
      </c>
      <c r="CC7" s="38">
        <v>223.89</v>
      </c>
      <c r="CD7" s="38">
        <v>172.49</v>
      </c>
      <c r="CE7" s="38">
        <v>180.46</v>
      </c>
      <c r="CF7" s="38">
        <v>175.57</v>
      </c>
      <c r="CG7" s="38">
        <v>205.91</v>
      </c>
      <c r="CH7" s="38">
        <v>214.41</v>
      </c>
      <c r="CI7" s="38">
        <v>235.07</v>
      </c>
      <c r="CJ7" s="38">
        <v>248.14</v>
      </c>
      <c r="CK7" s="38">
        <v>246.66</v>
      </c>
      <c r="CL7" s="38">
        <v>276.77999999999997</v>
      </c>
      <c r="CM7" s="38">
        <v>93.25</v>
      </c>
      <c r="CN7" s="38">
        <v>93.25</v>
      </c>
      <c r="CO7" s="38">
        <v>93.25</v>
      </c>
      <c r="CP7" s="38">
        <v>92.37</v>
      </c>
      <c r="CQ7" s="38">
        <v>89.98</v>
      </c>
      <c r="CR7" s="38">
        <v>57.91</v>
      </c>
      <c r="CS7" s="38">
        <v>60.63</v>
      </c>
      <c r="CT7" s="38">
        <v>58.47</v>
      </c>
      <c r="CU7" s="38">
        <v>57.3</v>
      </c>
      <c r="CV7" s="38">
        <v>56</v>
      </c>
      <c r="CW7" s="38">
        <v>59.15</v>
      </c>
      <c r="CX7" s="38">
        <v>98.88</v>
      </c>
      <c r="CY7" s="38">
        <v>98.73</v>
      </c>
      <c r="CZ7" s="38">
        <v>98.84</v>
      </c>
      <c r="DA7" s="38">
        <v>99.05</v>
      </c>
      <c r="DB7" s="38">
        <v>99.52</v>
      </c>
      <c r="DC7" s="38">
        <v>87.72</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0.01</v>
      </c>
      <c r="EL7" s="38">
        <v>0.03</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2018-02-16T06:05:39Z</cp:lastPrinted>
  <dcterms:created xsi:type="dcterms:W3CDTF">2017-12-25T02:25:16Z</dcterms:created>
  <dcterms:modified xsi:type="dcterms:W3CDTF">2018-02-16T06:08:46Z</dcterms:modified>
  <cp:category/>
</cp:coreProperties>
</file>