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0.233\07_建設水道課\03_水道係\07業務関係\11調査・アンケート関係\02集排関係\H30\H31.1.11経営比較分析表\回答\"/>
    </mc:Choice>
  </mc:AlternateContent>
  <workbookProtection workbookAlgorithmName="SHA-512" workbookHashValue="sfR3ylL/5tEMiD9iV6s2lbO1icMo+CCX/4hsJ1nnAU5JOHmp0nZCRjP/V52gxtiKGMWGGvvJaWw9gPeNLvMD8Q==" workbookSaltValue="CnXLbEG4bMvQac6LvCVJSA==" workbookSpinCount="100000" lockStructure="1"/>
  <bookViews>
    <workbookView xWindow="0" yWindow="0" windowWidth="28800" windowHeight="124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P10" i="4"/>
  <c r="I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<sst xmlns="http://schemas.openxmlformats.org/spreadsheetml/2006/main" count="240" uniqueCount="126">
  <si>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</si>
  <si>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</si>
  <si>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</si>
  <si>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</si>
  <si>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</si>
  <si>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</si>
  <si>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</si>
  <si>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</si>
  <si>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</si>
  <si>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</si>
  <si>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</si>
  <si>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</si>
  <si>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</si>
  <si>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</si>
  <si>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</si>
  <si>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</si>
  <si>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</si>
  <si>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</si>
  <si>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</si>
  <si>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</si>
  <si>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</si>
  <si>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</si>
  <si>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</si>
  <si>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</si>
  <si>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</si>
  <si>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</si>
  <si>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</si>
  <si>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</si>
  <si>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</si>
  <si>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</si>
  <si>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</si>
  <si>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</si>
  <si>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</si>
  <si>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</si>
  <si>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</si>
  <si>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</si>
  <si>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</si>
  <si>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</si>
  <si>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</si>
  <si>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</si>
  <si>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</si>
  <si>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</si>
  <si>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</si>
  <si>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</si>
  <si>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</si>
  <si>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</si>
  <si>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</si>
  <si>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</si>
  <si>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</si>
  <si>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</si>
  <si>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</si>
  <si>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</si>
  <si>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</si>
  <si>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</si>
  <si>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</si>
  <si>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</si>
  <si>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</si>
  <si>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</si>
  <si>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</si>
  <si>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</si>
  <si>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</si>
  <si>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</si>
  <si>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</si>
  <si>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</si>
  <si>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</si>
  <si>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</si>
  <si>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</si>
  <si>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</si>
  <si>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</si>
  <si>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</si>
  <si>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</si>
  <si>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</si>
  <si>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</si>
  <si>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</si>
  <si>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</si>
  <si>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</si>
  <si>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</si>
  <si>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</si>
  <si>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</si>
  <si>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</si>
  <si>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</si>
  <si>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</si>
  <si>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</si>
  <si>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</si>
  <si>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</si>
  <si>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</si>
  <si>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</si>
  <si>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</si>
  <si>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</si>
  <si>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</si>
  <si>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</si>
  <si>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</si>
  <si>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</si>
  <si>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</si>
  <si>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</si>
  <si>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</si>
  <si>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</si>
  <si>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</si>
  <si>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</si>
  <si>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</si>
  <si>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</si>
  <si>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</si>
  <si>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</si>
  <si>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</si>
  <si>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</si>
  <si>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</si>
  <si>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</si>
  <si>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</si>
  <si>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</si>
  <si>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</si>
  <si>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山形県　朝日町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</si>
  <si>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</si>
  <si>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</si>
  <si>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</si>
  <si>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</si>
  <si>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</si>
  <si>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</si>
  <si>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</si>
  <si>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</si>
  <si>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</si>
  <si>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</si>
  <si>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</si>
  <si>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</si>
  <si>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
　経営は過去5年間でみると、収益的収支において100％を下回っている年が3年間あり、厳しい状況となっている。平成29年度は大きい修繕等もなく数値上では良好に見えるが、供用人口減及び節水による使用料の減少が進んでいるため、経営は更に厳しくなると見込んでいる。そのため更なる経費削減を行う必要がある。
　施設利用率、水洗化率共に類似団体平均より極めて高いが、高齢者のみの世帯もあり、これ以上の増加は見込めないと考えている。
　経費回収率をみると、直近の4年間は100％を超えており使用料で賄えている。しかし大規模更新工事を行うため、今後100％を大幅に下回ると推測している。
　汚水処理原価は、類似団体平均より低く推移できているが、大規模更新工事を行うため、機器の更新等は行わず、必要最低限の修繕しか行っていないためと考えている。</t>
    <rPh sb="2" eb="4">
      <t>ケイエイ</t>
    </rPh>
    <rPh sb="5" eb="7">
      <t>カコ</t>
    </rPh>
    <rPh sb="8" eb="10">
      <t>ネンカン</t>
    </rPh>
    <rPh sb="15" eb="18">
      <t>シュウエキテキ</t>
    </rPh>
    <rPh sb="18" eb="20">
      <t>シュウシ</t>
    </rPh>
    <rPh sb="29" eb="31">
      <t>シタマワ</t>
    </rPh>
    <rPh sb="35" eb="36">
      <t>トシ</t>
    </rPh>
    <rPh sb="38" eb="40">
      <t>ネンカン</t>
    </rPh>
    <rPh sb="43" eb="44">
      <t>キビ</t>
    </rPh>
    <rPh sb="46" eb="48">
      <t>ジョウキョウ</t>
    </rPh>
    <rPh sb="55" eb="57">
      <t>ヘイセイ</t>
    </rPh>
    <rPh sb="59" eb="60">
      <t>ネン</t>
    </rPh>
    <rPh sb="60" eb="61">
      <t>ド</t>
    </rPh>
    <rPh sb="62" eb="63">
      <t>オオ</t>
    </rPh>
    <rPh sb="65" eb="67">
      <t>シュウゼン</t>
    </rPh>
    <rPh sb="67" eb="68">
      <t>トウ</t>
    </rPh>
    <rPh sb="71" eb="73">
      <t>スウチ</t>
    </rPh>
    <rPh sb="73" eb="74">
      <t>ジョウ</t>
    </rPh>
    <rPh sb="76" eb="78">
      <t>リョウコウ</t>
    </rPh>
    <rPh sb="79" eb="80">
      <t>ミ</t>
    </rPh>
    <rPh sb="84" eb="86">
      <t>キョウヨウ</t>
    </rPh>
    <rPh sb="86" eb="89">
      <t>ジンコウゲン</t>
    </rPh>
    <rPh sb="89" eb="90">
      <t>オヨ</t>
    </rPh>
    <rPh sb="91" eb="93">
      <t>セッスイ</t>
    </rPh>
    <rPh sb="96" eb="99">
      <t>シヨウリョウ</t>
    </rPh>
    <rPh sb="100" eb="101">
      <t>ゲン</t>
    </rPh>
    <rPh sb="101" eb="102">
      <t>ショウ</t>
    </rPh>
    <rPh sb="103" eb="104">
      <t>スス</t>
    </rPh>
    <rPh sb="111" eb="113">
      <t>ケイエイ</t>
    </rPh>
    <rPh sb="114" eb="115">
      <t>サラ</t>
    </rPh>
    <rPh sb="116" eb="117">
      <t>キビ</t>
    </rPh>
    <rPh sb="122" eb="124">
      <t>ミコ</t>
    </rPh>
    <rPh sb="133" eb="134">
      <t>サラ</t>
    </rPh>
    <rPh sb="136" eb="138">
      <t>ケイヒ</t>
    </rPh>
    <rPh sb="138" eb="140">
      <t>サクゲン</t>
    </rPh>
    <rPh sb="141" eb="142">
      <t>オコナ</t>
    </rPh>
    <rPh sb="143" eb="145">
      <t>ヒツヨウ</t>
    </rPh>
    <rPh sb="151" eb="153">
      <t>シセツ</t>
    </rPh>
    <rPh sb="153" eb="156">
      <t>リヨウリツ</t>
    </rPh>
    <rPh sb="157" eb="160">
      <t>スイセンカ</t>
    </rPh>
    <rPh sb="160" eb="161">
      <t>リツ</t>
    </rPh>
    <rPh sb="161" eb="162">
      <t>トモ</t>
    </rPh>
    <rPh sb="163" eb="165">
      <t>ルイジ</t>
    </rPh>
    <rPh sb="165" eb="167">
      <t>ダンタイ</t>
    </rPh>
    <rPh sb="167" eb="169">
      <t>ヘイキン</t>
    </rPh>
    <rPh sb="171" eb="172">
      <t>キワ</t>
    </rPh>
    <rPh sb="174" eb="175">
      <t>タカ</t>
    </rPh>
    <rPh sb="178" eb="181">
      <t>コウレイシャ</t>
    </rPh>
    <rPh sb="184" eb="186">
      <t>セタイ</t>
    </rPh>
    <rPh sb="192" eb="194">
      <t>イジョウ</t>
    </rPh>
    <rPh sb="195" eb="197">
      <t>ゾウカ</t>
    </rPh>
    <rPh sb="198" eb="200">
      <t>ミコ</t>
    </rPh>
    <rPh sb="204" eb="205">
      <t>カンガ</t>
    </rPh>
    <rPh sb="212" eb="214">
      <t>ケイヒ</t>
    </rPh>
    <rPh sb="214" eb="216">
      <t>カイシュウ</t>
    </rPh>
    <rPh sb="216" eb="217">
      <t>リツ</t>
    </rPh>
    <rPh sb="222" eb="224">
      <t>チョッキン</t>
    </rPh>
    <rPh sb="226" eb="228">
      <t>ネンカン</t>
    </rPh>
    <rPh sb="234" eb="235">
      <t>コ</t>
    </rPh>
    <rPh sb="239" eb="242">
      <t>シヨウリョウ</t>
    </rPh>
    <rPh sb="243" eb="244">
      <t>マカナ</t>
    </rPh>
    <rPh sb="252" eb="255">
      <t>ダイキボ</t>
    </rPh>
    <rPh sb="255" eb="257">
      <t>コウシン</t>
    </rPh>
    <rPh sb="257" eb="259">
      <t>コウジ</t>
    </rPh>
    <rPh sb="260" eb="261">
      <t>オコナ</t>
    </rPh>
    <rPh sb="265" eb="267">
      <t>コンゴ</t>
    </rPh>
    <rPh sb="272" eb="274">
      <t>オオハバ</t>
    </rPh>
    <rPh sb="275" eb="277">
      <t>シタマワ</t>
    </rPh>
    <rPh sb="279" eb="281">
      <t>スイソク</t>
    </rPh>
    <rPh sb="288" eb="290">
      <t>オスイ</t>
    </rPh>
    <rPh sb="290" eb="292">
      <t>ショリ</t>
    </rPh>
    <rPh sb="292" eb="294">
      <t>ゲンカ</t>
    </rPh>
    <rPh sb="296" eb="298">
      <t>ルイジ</t>
    </rPh>
    <rPh sb="298" eb="300">
      <t>ダンタイ</t>
    </rPh>
    <rPh sb="300" eb="302">
      <t>ヘイキン</t>
    </rPh>
    <rPh sb="304" eb="305">
      <t>ヒク</t>
    </rPh>
    <rPh sb="306" eb="308">
      <t>スイイ</t>
    </rPh>
    <rPh sb="315" eb="318">
      <t>ダイキボ</t>
    </rPh>
    <rPh sb="318" eb="320">
      <t>コウシン</t>
    </rPh>
    <rPh sb="320" eb="322">
      <t>コウジ</t>
    </rPh>
    <rPh sb="323" eb="324">
      <t>オコナ</t>
    </rPh>
    <rPh sb="328" eb="330">
      <t>キキ</t>
    </rPh>
    <rPh sb="331" eb="333">
      <t>コウシン</t>
    </rPh>
    <rPh sb="333" eb="334">
      <t>トウ</t>
    </rPh>
    <rPh sb="335" eb="336">
      <t>オコナ</t>
    </rPh>
    <rPh sb="339" eb="341">
      <t>ヒツヨウ</t>
    </rPh>
    <rPh sb="341" eb="344">
      <t>サイテイゲン</t>
    </rPh>
    <rPh sb="345" eb="347">
      <t>シュウゼン</t>
    </rPh>
    <rPh sb="349" eb="350">
      <t>オコナ</t>
    </rPh>
    <rPh sb="358" eb="359">
      <t>カンガ</t>
    </rPh>
    <phoneticPr fontId="4"/>
  </si>
  <si>
    <t xml:space="preserve">
　供用開始して以来38年が経過し、施設内機器及び管渠の老朽化が進んでいる。機器類に関しては大規模更新工事を行うため、老朽化は解消される予定だが、管渠については、財政的に厳しく、大規模更新工事には含まれていない。しかし、有収率が非常に悪いことから、交通量の多い路線を選定し、管渠内ＴＶカメラ調査を行い、調査結果を基に不明水の多い所を修繕するべく進めている。</t>
    <rPh sb="2" eb="4">
      <t>キョウヨウ</t>
    </rPh>
    <rPh sb="4" eb="6">
      <t>カイシ</t>
    </rPh>
    <rPh sb="8" eb="10">
      <t>イライ</t>
    </rPh>
    <rPh sb="12" eb="13">
      <t>ネン</t>
    </rPh>
    <rPh sb="14" eb="16">
      <t>ケイカ</t>
    </rPh>
    <rPh sb="18" eb="20">
      <t>シセツ</t>
    </rPh>
    <rPh sb="20" eb="21">
      <t>ナイ</t>
    </rPh>
    <rPh sb="21" eb="23">
      <t>キキ</t>
    </rPh>
    <rPh sb="23" eb="24">
      <t>オヨ</t>
    </rPh>
    <rPh sb="25" eb="27">
      <t>カンキョ</t>
    </rPh>
    <rPh sb="28" eb="31">
      <t>ロウキュウカ</t>
    </rPh>
    <rPh sb="32" eb="33">
      <t>スス</t>
    </rPh>
    <rPh sb="38" eb="41">
      <t>キキルイ</t>
    </rPh>
    <rPh sb="42" eb="43">
      <t>カン</t>
    </rPh>
    <rPh sb="46" eb="49">
      <t>ダイキボ</t>
    </rPh>
    <rPh sb="49" eb="51">
      <t>コウシン</t>
    </rPh>
    <rPh sb="51" eb="53">
      <t>コウジ</t>
    </rPh>
    <rPh sb="54" eb="55">
      <t>オコナ</t>
    </rPh>
    <rPh sb="59" eb="62">
      <t>ロウキュウカ</t>
    </rPh>
    <rPh sb="63" eb="65">
      <t>カイショウ</t>
    </rPh>
    <rPh sb="68" eb="70">
      <t>ヨテイ</t>
    </rPh>
    <rPh sb="73" eb="75">
      <t>カンキョ</t>
    </rPh>
    <rPh sb="81" eb="84">
      <t>ザイセイテキ</t>
    </rPh>
    <rPh sb="85" eb="86">
      <t>キビ</t>
    </rPh>
    <rPh sb="89" eb="92">
      <t>ダイキボ</t>
    </rPh>
    <rPh sb="92" eb="94">
      <t>コウシン</t>
    </rPh>
    <rPh sb="94" eb="96">
      <t>コウジ</t>
    </rPh>
    <rPh sb="98" eb="99">
      <t>フク</t>
    </rPh>
    <rPh sb="110" eb="112">
      <t>ユウシュウ</t>
    </rPh>
    <rPh sb="112" eb="113">
      <t>リツ</t>
    </rPh>
    <rPh sb="114" eb="116">
      <t>ヒジョウ</t>
    </rPh>
    <rPh sb="117" eb="118">
      <t>ワル</t>
    </rPh>
    <rPh sb="124" eb="126">
      <t>コウツウ</t>
    </rPh>
    <rPh sb="126" eb="127">
      <t>リョウ</t>
    </rPh>
    <rPh sb="128" eb="129">
      <t>オオ</t>
    </rPh>
    <rPh sb="130" eb="132">
      <t>ロセン</t>
    </rPh>
    <rPh sb="133" eb="135">
      <t>センテイ</t>
    </rPh>
    <rPh sb="137" eb="139">
      <t>カンキョ</t>
    </rPh>
    <rPh sb="139" eb="140">
      <t>ナイ</t>
    </rPh>
    <rPh sb="145" eb="147">
      <t>チョウサ</t>
    </rPh>
    <rPh sb="148" eb="149">
      <t>オコナ</t>
    </rPh>
    <rPh sb="151" eb="153">
      <t>チョウサ</t>
    </rPh>
    <rPh sb="153" eb="155">
      <t>ケッカ</t>
    </rPh>
    <rPh sb="156" eb="157">
      <t>モト</t>
    </rPh>
    <rPh sb="158" eb="160">
      <t>フメイ</t>
    </rPh>
    <rPh sb="160" eb="161">
      <t>スイ</t>
    </rPh>
    <rPh sb="162" eb="163">
      <t>オオ</t>
    </rPh>
    <rPh sb="164" eb="165">
      <t>トコロ</t>
    </rPh>
    <rPh sb="166" eb="168">
      <t>シュウゼン</t>
    </rPh>
    <rPh sb="172" eb="173">
      <t>スス</t>
    </rPh>
    <phoneticPr fontId="4"/>
  </si>
  <si>
    <t xml:space="preserve">
　現在の全体状況としては、良好に推移しているが、平成30年度から平成31年度にかけて、機械設備（汚泥脱水機・ケーキホッパ・ポンプ類）及び電気設備（高圧受電盤・配電盤・配線等）の大規模更新工事を行うこととしており、多大な費用が見込まれるため、事業運営の悪化が懸念される。
　また、財源として、国からの交付金を受けるものの、起債の借入れを行うため、健全な事業運営のため使用料値上げを検討している。</t>
    <rPh sb="2" eb="4">
      <t>ゲンザイ</t>
    </rPh>
    <rPh sb="5" eb="7">
      <t>ゼンタイ</t>
    </rPh>
    <rPh sb="7" eb="9">
      <t>ジョウキョウ</t>
    </rPh>
    <rPh sb="14" eb="16">
      <t>リョウコウ</t>
    </rPh>
    <rPh sb="17" eb="19">
      <t>スイイ</t>
    </rPh>
    <rPh sb="29" eb="30">
      <t>ネン</t>
    </rPh>
    <rPh sb="30" eb="31">
      <t>ド</t>
    </rPh>
    <rPh sb="33" eb="35">
      <t>ヘイセイ</t>
    </rPh>
    <rPh sb="37" eb="39">
      <t>ネンド</t>
    </rPh>
    <rPh sb="44" eb="46">
      <t>キカイ</t>
    </rPh>
    <rPh sb="46" eb="48">
      <t>セツビ</t>
    </rPh>
    <rPh sb="49" eb="51">
      <t>オデイ</t>
    </rPh>
    <rPh sb="51" eb="54">
      <t>ダッスイキ</t>
    </rPh>
    <rPh sb="65" eb="66">
      <t>ルイ</t>
    </rPh>
    <rPh sb="67" eb="68">
      <t>オヨ</t>
    </rPh>
    <rPh sb="69" eb="71">
      <t>デンキ</t>
    </rPh>
    <rPh sb="71" eb="73">
      <t>セツビ</t>
    </rPh>
    <rPh sb="74" eb="76">
      <t>コウアツ</t>
    </rPh>
    <rPh sb="76" eb="79">
      <t>ジュデンバン</t>
    </rPh>
    <rPh sb="80" eb="83">
      <t>ハイデンバン</t>
    </rPh>
    <rPh sb="84" eb="86">
      <t>ハイセン</t>
    </rPh>
    <rPh sb="86" eb="87">
      <t>トウ</t>
    </rPh>
    <rPh sb="89" eb="92">
      <t>ダイキボ</t>
    </rPh>
    <rPh sb="92" eb="94">
      <t>コウシン</t>
    </rPh>
    <rPh sb="94" eb="96">
      <t>コウジ</t>
    </rPh>
    <rPh sb="97" eb="98">
      <t>オコナ</t>
    </rPh>
    <rPh sb="107" eb="109">
      <t>タダイ</t>
    </rPh>
    <rPh sb="110" eb="112">
      <t>ヒヨウ</t>
    </rPh>
    <rPh sb="113" eb="115">
      <t>ミコ</t>
    </rPh>
    <rPh sb="121" eb="123">
      <t>ジギョウ</t>
    </rPh>
    <rPh sb="123" eb="125">
      <t>ウンエイ</t>
    </rPh>
    <rPh sb="126" eb="128">
      <t>アッカ</t>
    </rPh>
    <rPh sb="129" eb="131">
      <t>ケネン</t>
    </rPh>
    <rPh sb="140" eb="142">
      <t>ザイゲン</t>
    </rPh>
    <rPh sb="146" eb="147">
      <t>クニ</t>
    </rPh>
    <rPh sb="150" eb="153">
      <t>コウフキン</t>
    </rPh>
    <rPh sb="154" eb="155">
      <t>ウ</t>
    </rPh>
    <rPh sb="161" eb="163">
      <t>キサイ</t>
    </rPh>
    <rPh sb="164" eb="166">
      <t>カリイ</t>
    </rPh>
    <rPh sb="168" eb="169">
      <t>オコナ</t>
    </rPh>
    <rPh sb="173" eb="175">
      <t>ケンゼン</t>
    </rPh>
    <rPh sb="176" eb="178">
      <t>ジギョウ</t>
    </rPh>
    <rPh sb="178" eb="180">
      <t>ウンエイ</t>
    </rPh>
    <rPh sb="183" eb="186">
      <t>シヨウリョウ</t>
    </rPh>
    <rPh sb="186" eb="188">
      <t>ネア</t>
    </rPh>
    <rPh sb="190" eb="192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</si>
</sst>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82-4BCC-8FF8-EE7E7DD95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335464"/>
        <c:axId val="259468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0.03</c:v>
                </c:pt>
                <c:pt idx="2">
                  <c:v>0.11</c:v>
                </c:pt>
                <c:pt idx="3">
                  <c:v>0.05</c:v>
                </c:pt>
                <c:pt idx="4">
                  <c:v>0.44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82-4BCC-8FF8-EE7E7DD95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335464"/>
        <c:axId val="259468160"/>
      </c:lineChart>
      <c:dateAx>
        <c:axId val="259335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9468160"/>
        <c:crosses val="autoZero"/>
        <c:auto val="1"/>
        <c:lblOffset val="100"/>
        <c:baseTimeUnit val="years"/>
      </c:dateAx>
      <c:valAx>
        <c:axId val="259468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9335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93.25</c:v>
                </c:pt>
                <c:pt idx="1">
                  <c:v>93.25</c:v>
                </c:pt>
                <c:pt idx="2">
                  <c:v>92.37</c:v>
                </c:pt>
                <c:pt idx="3">
                  <c:v>89.98</c:v>
                </c:pt>
                <c:pt idx="4">
                  <c:v>87.58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6E-44BB-B65B-0723BECF7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417256"/>
        <c:axId val="260417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60.63</c:v>
                </c:pt>
                <c:pt idx="1">
                  <c:v>58.47</c:v>
                </c:pt>
                <c:pt idx="2">
                  <c:v>57.3</c:v>
                </c:pt>
                <c:pt idx="3">
                  <c:v>56</c:v>
                </c:pt>
                <c:pt idx="4">
                  <c:v>56.01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6E-44BB-B65B-0723BECF7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417256"/>
        <c:axId val="260417648"/>
      </c:lineChart>
      <c:dateAx>
        <c:axId val="260417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417648"/>
        <c:crosses val="autoZero"/>
        <c:auto val="1"/>
        <c:lblOffset val="100"/>
        <c:baseTimeUnit val="years"/>
      </c:dateAx>
      <c:valAx>
        <c:axId val="260417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417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98.73</c:v>
                </c:pt>
                <c:pt idx="1">
                  <c:v>98.84</c:v>
                </c:pt>
                <c:pt idx="2">
                  <c:v>99.05</c:v>
                </c:pt>
                <c:pt idx="3">
                  <c:v>99.52</c:v>
                </c:pt>
                <c:pt idx="4">
                  <c:v>99.63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3C-4A0C-815E-9E299F578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418824"/>
        <c:axId val="32474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88.66</c:v>
                </c:pt>
                <c:pt idx="1">
                  <c:v>88.58</c:v>
                </c:pt>
                <c:pt idx="2">
                  <c:v>89.43</c:v>
                </c:pt>
                <c:pt idx="3">
                  <c:v>89.51</c:v>
                </c:pt>
                <c:pt idx="4">
                  <c:v>89.77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3C-4A0C-815E-9E299F578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418824"/>
        <c:axId val="324745344"/>
      </c:lineChart>
      <c:dateAx>
        <c:axId val="260418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4745344"/>
        <c:crosses val="autoZero"/>
        <c:auto val="1"/>
        <c:lblOffset val="100"/>
        <c:baseTimeUnit val="years"/>
      </c:dateAx>
      <c:valAx>
        <c:axId val="32474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418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83.66</c:v>
                </c:pt>
                <c:pt idx="1">
                  <c:v>110.22</c:v>
                </c:pt>
                <c:pt idx="2">
                  <c:v>95.71</c:v>
                </c:pt>
                <c:pt idx="3">
                  <c:v>87.94</c:v>
                </c:pt>
                <c:pt idx="4">
                  <c:v>133.59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B4-4601-978C-C736F7542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469336"/>
        <c:axId val="25946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B4-4601-978C-C736F7542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469336"/>
        <c:axId val="259469728"/>
      </c:lineChart>
      <c:dateAx>
        <c:axId val="259469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9469728"/>
        <c:crosses val="autoZero"/>
        <c:auto val="1"/>
        <c:lblOffset val="100"/>
        <c:baseTimeUnit val="years"/>
      </c:dateAx>
      <c:valAx>
        <c:axId val="25946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9469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67-44F9-A73F-EC4CCD488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470904"/>
        <c:axId val="25947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67-44F9-A73F-EC4CCD488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470904"/>
        <c:axId val="259471296"/>
      </c:lineChart>
      <c:dateAx>
        <c:axId val="259470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9471296"/>
        <c:crosses val="autoZero"/>
        <c:auto val="1"/>
        <c:lblOffset val="100"/>
        <c:baseTimeUnit val="years"/>
      </c:dateAx>
      <c:valAx>
        <c:axId val="259471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9470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54-479E-821B-4A657EB88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222864"/>
        <c:axId val="260223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54-479E-821B-4A657EB88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222864"/>
        <c:axId val="260223256"/>
      </c:lineChart>
      <c:dateAx>
        <c:axId val="26022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223256"/>
        <c:crosses val="autoZero"/>
        <c:auto val="1"/>
        <c:lblOffset val="100"/>
        <c:baseTimeUnit val="years"/>
      </c:dateAx>
      <c:valAx>
        <c:axId val="260223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222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86-4F79-97F0-3DFCFCB80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224432"/>
        <c:axId val="260224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86-4F79-97F0-3DFCFCB80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224432"/>
        <c:axId val="260224824"/>
      </c:lineChart>
      <c:dateAx>
        <c:axId val="26022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224824"/>
        <c:crosses val="autoZero"/>
        <c:auto val="1"/>
        <c:lblOffset val="100"/>
        <c:baseTimeUnit val="years"/>
      </c:dateAx>
      <c:valAx>
        <c:axId val="260224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22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D4-480D-955E-E2A98DC05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226000"/>
        <c:axId val="260151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D4-480D-955E-E2A98DC05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226000"/>
        <c:axId val="260151368"/>
      </c:lineChart>
      <c:dateAx>
        <c:axId val="260226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151368"/>
        <c:crosses val="autoZero"/>
        <c:auto val="1"/>
        <c:lblOffset val="100"/>
        <c:baseTimeUnit val="years"/>
      </c:dateAx>
      <c:valAx>
        <c:axId val="260151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226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41.47</c:v>
                </c:pt>
                <c:pt idx="3" formatCode="#,##0.00;&quot;△&quot;#,##0.00;&quot;-&quot;">
                  <c:v>35.85</c:v>
                </c:pt>
                <c:pt idx="4" formatCode="#,##0.00;&quot;△&quot;#,##0.00;&quot;-&quot;">
                  <c:v>48.52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78-47EC-9D66-7A6196702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152544"/>
        <c:axId val="260152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547.95000000000005</c:v>
                </c:pt>
                <c:pt idx="1">
                  <c:v>632.94000000000005</c:v>
                </c:pt>
                <c:pt idx="2">
                  <c:v>721.43</c:v>
                </c:pt>
                <c:pt idx="3">
                  <c:v>685.34</c:v>
                </c:pt>
                <c:pt idx="4">
                  <c:v>684.74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78-47EC-9D66-7A6196702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152544"/>
        <c:axId val="260152936"/>
      </c:lineChart>
      <c:dateAx>
        <c:axId val="260152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152936"/>
        <c:crosses val="autoZero"/>
        <c:auto val="1"/>
        <c:lblOffset val="100"/>
        <c:baseTimeUnit val="years"/>
      </c:dateAx>
      <c:valAx>
        <c:axId val="260152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152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81.239999999999995</c:v>
                </c:pt>
                <c:pt idx="1">
                  <c:v>107.54</c:v>
                </c:pt>
                <c:pt idx="2">
                  <c:v>104.55</c:v>
                </c:pt>
                <c:pt idx="3">
                  <c:v>108.66</c:v>
                </c:pt>
                <c:pt idx="4">
                  <c:v>130.99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EF-44F3-B44E-0BC6715E6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154112"/>
        <c:axId val="260154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64.86</c:v>
                </c:pt>
                <c:pt idx="1">
                  <c:v>62.3</c:v>
                </c:pt>
                <c:pt idx="2">
                  <c:v>59.3</c:v>
                </c:pt>
                <c:pt idx="3">
                  <c:v>59.83</c:v>
                </c:pt>
                <c:pt idx="4">
                  <c:v>65.33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EF-44F3-B44E-0BC6715E6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154112"/>
        <c:axId val="260154504"/>
      </c:lineChart>
      <c:dateAx>
        <c:axId val="26015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154504"/>
        <c:crosses val="autoZero"/>
        <c:auto val="1"/>
        <c:lblOffset val="100"/>
        <c:baseTimeUnit val="years"/>
      </c:dateAx>
      <c:valAx>
        <c:axId val="260154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154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223.89</c:v>
                </c:pt>
                <c:pt idx="1">
                  <c:v>172.49</c:v>
                </c:pt>
                <c:pt idx="2">
                  <c:v>180.46</c:v>
                </c:pt>
                <c:pt idx="3">
                  <c:v>175.57</c:v>
                </c:pt>
                <c:pt idx="4">
                  <c:v>144.16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08-4765-925A-640006975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415688"/>
        <c:axId val="260416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214.41</c:v>
                </c:pt>
                <c:pt idx="1">
                  <c:v>235.07</c:v>
                </c:pt>
                <c:pt idx="2">
                  <c:v>248.14</c:v>
                </c:pt>
                <c:pt idx="3">
                  <c:v>246.66</c:v>
                </c:pt>
                <c:pt idx="4">
                  <c:v>227.43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08-4765-925A-640006975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415688"/>
        <c:axId val="260416080"/>
      </c:lineChart>
      <c:dateAx>
        <c:axId val="260415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416080"/>
        <c:crosses val="autoZero"/>
        <c:auto val="1"/>
        <c:lblOffset val="100"/>
        <c:baseTimeUnit val="years"/>
      </c:dateAx>
      <c:valAx>
        <c:axId val="260416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415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41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山形県　朝日町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F1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7083</v>
      </c>
      <c r="AM8" s="66"/>
      <c r="AN8" s="66"/>
      <c r="AO8" s="66"/>
      <c r="AP8" s="66"/>
      <c r="AQ8" s="66"/>
      <c r="AR8" s="66"/>
      <c r="AS8" s="66"/>
      <c r="AT8" s="65">
        <f>データ!T6</f>
        <v>196.81</v>
      </c>
      <c r="AU8" s="65"/>
      <c r="AV8" s="65"/>
      <c r="AW8" s="65"/>
      <c r="AX8" s="65"/>
      <c r="AY8" s="65"/>
      <c r="AZ8" s="65"/>
      <c r="BA8" s="65"/>
      <c r="BB8" s="65">
        <f>データ!U6</f>
        <v>35.99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11.62</v>
      </c>
      <c r="Q10" s="65"/>
      <c r="R10" s="65"/>
      <c r="S10" s="65"/>
      <c r="T10" s="65"/>
      <c r="U10" s="65"/>
      <c r="V10" s="65"/>
      <c r="W10" s="65">
        <f>データ!Q6</f>
        <v>51.18</v>
      </c>
      <c r="X10" s="65"/>
      <c r="Y10" s="65"/>
      <c r="Z10" s="65"/>
      <c r="AA10" s="65"/>
      <c r="AB10" s="65"/>
      <c r="AC10" s="65"/>
      <c r="AD10" s="66">
        <f>データ!R6</f>
        <v>3456</v>
      </c>
      <c r="AE10" s="66"/>
      <c r="AF10" s="66"/>
      <c r="AG10" s="66"/>
      <c r="AH10" s="66"/>
      <c r="AI10" s="66"/>
      <c r="AJ10" s="66"/>
      <c r="AK10" s="2"/>
      <c r="AL10" s="66">
        <f>データ!V6</f>
        <v>816</v>
      </c>
      <c r="AM10" s="66"/>
      <c r="AN10" s="66"/>
      <c r="AO10" s="66"/>
      <c r="AP10" s="66"/>
      <c r="AQ10" s="66"/>
      <c r="AR10" s="66"/>
      <c r="AS10" s="66"/>
      <c r="AT10" s="65">
        <f>データ!W6</f>
        <v>0.55000000000000004</v>
      </c>
      <c r="AU10" s="65"/>
      <c r="AV10" s="65"/>
      <c r="AW10" s="65"/>
      <c r="AX10" s="65"/>
      <c r="AY10" s="65"/>
      <c r="AZ10" s="65"/>
      <c r="BA10" s="65"/>
      <c r="BB10" s="65">
        <f>データ!X6</f>
        <v>1483.64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123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56</v>
      </c>
      <c r="O86" s="25" t="str">
        <f>データ!EO6</f>
        <v>【0.11】</v>
      </c>
    </row>
  </sheetData>
  <sheetProtection algorithmName="SHA-512" hashValue="hIXFGjU9GEhVABidiPTTMOP/+JonM3VBL7QM+Y1CHpxDIYY7jCudASHe1bgTzr7nNKsAge0lkW5JpK7co9IyOQ==" saltValue="BUHwfz5rsXIVZZUagbc0r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63231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山形県　朝日町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F1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11.62</v>
      </c>
      <c r="Q6" s="33">
        <f t="shared" si="3"/>
        <v>51.18</v>
      </c>
      <c r="R6" s="33">
        <f t="shared" si="3"/>
        <v>3456</v>
      </c>
      <c r="S6" s="33">
        <f t="shared" si="3"/>
        <v>7083</v>
      </c>
      <c r="T6" s="33">
        <f t="shared" si="3"/>
        <v>196.81</v>
      </c>
      <c r="U6" s="33">
        <f t="shared" si="3"/>
        <v>35.99</v>
      </c>
      <c r="V6" s="33">
        <f t="shared" si="3"/>
        <v>816</v>
      </c>
      <c r="W6" s="33">
        <f t="shared" si="3"/>
        <v>0.55000000000000004</v>
      </c>
      <c r="X6" s="33">
        <f t="shared" si="3"/>
        <v>1483.64</v>
      </c>
      <c r="Y6" s="34">
        <f>IF(Y7="",NA(),Y7)</f>
        <v>83.66</v>
      </c>
      <c r="Z6" s="34">
        <f t="shared" ref="Z6:AH6" si="4">IF(Z7="",NA(),Z7)</f>
        <v>110.22</v>
      </c>
      <c r="AA6" s="34">
        <f t="shared" si="4"/>
        <v>95.71</v>
      </c>
      <c r="AB6" s="34">
        <f t="shared" si="4"/>
        <v>87.94</v>
      </c>
      <c r="AC6" s="34">
        <f t="shared" si="4"/>
        <v>133.59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4">
        <f t="shared" si="7"/>
        <v>41.47</v>
      </c>
      <c r="BI6" s="34">
        <f t="shared" si="7"/>
        <v>35.85</v>
      </c>
      <c r="BJ6" s="34">
        <f t="shared" si="7"/>
        <v>48.52</v>
      </c>
      <c r="BK6" s="34">
        <f t="shared" si="7"/>
        <v>547.95000000000005</v>
      </c>
      <c r="BL6" s="34">
        <f t="shared" si="7"/>
        <v>632.94000000000005</v>
      </c>
      <c r="BM6" s="34">
        <f t="shared" si="7"/>
        <v>721.43</v>
      </c>
      <c r="BN6" s="34">
        <f t="shared" si="7"/>
        <v>685.34</v>
      </c>
      <c r="BO6" s="34">
        <f t="shared" si="7"/>
        <v>684.74</v>
      </c>
      <c r="BP6" s="33" t="str">
        <f>IF(BP7="","",IF(BP7="-","【-】","【"&amp;SUBSTITUTE(TEXT(BP7,"#,##0.00"),"-","△")&amp;"】"))</f>
        <v>【814.89】</v>
      </c>
      <c r="BQ6" s="34">
        <f>IF(BQ7="",NA(),BQ7)</f>
        <v>81.239999999999995</v>
      </c>
      <c r="BR6" s="34">
        <f t="shared" ref="BR6:BZ6" si="8">IF(BR7="",NA(),BR7)</f>
        <v>107.54</v>
      </c>
      <c r="BS6" s="34">
        <f t="shared" si="8"/>
        <v>104.55</v>
      </c>
      <c r="BT6" s="34">
        <f t="shared" si="8"/>
        <v>108.66</v>
      </c>
      <c r="BU6" s="34">
        <f t="shared" si="8"/>
        <v>130.99</v>
      </c>
      <c r="BV6" s="34">
        <f t="shared" si="8"/>
        <v>64.86</v>
      </c>
      <c r="BW6" s="34">
        <f t="shared" si="8"/>
        <v>62.3</v>
      </c>
      <c r="BX6" s="34">
        <f t="shared" si="8"/>
        <v>59.3</v>
      </c>
      <c r="BY6" s="34">
        <f t="shared" si="8"/>
        <v>59.83</v>
      </c>
      <c r="BZ6" s="34">
        <f t="shared" si="8"/>
        <v>65.33</v>
      </c>
      <c r="CA6" s="33" t="str">
        <f>IF(CA7="","",IF(CA7="-","【-】","【"&amp;SUBSTITUTE(TEXT(CA7,"#,##0.00"),"-","△")&amp;"】"))</f>
        <v>【60.64】</v>
      </c>
      <c r="CB6" s="34">
        <f>IF(CB7="",NA(),CB7)</f>
        <v>223.89</v>
      </c>
      <c r="CC6" s="34">
        <f t="shared" ref="CC6:CK6" si="9">IF(CC7="",NA(),CC7)</f>
        <v>172.49</v>
      </c>
      <c r="CD6" s="34">
        <f t="shared" si="9"/>
        <v>180.46</v>
      </c>
      <c r="CE6" s="34">
        <f t="shared" si="9"/>
        <v>175.57</v>
      </c>
      <c r="CF6" s="34">
        <f t="shared" si="9"/>
        <v>144.16</v>
      </c>
      <c r="CG6" s="34">
        <f t="shared" si="9"/>
        <v>214.41</v>
      </c>
      <c r="CH6" s="34">
        <f t="shared" si="9"/>
        <v>235.07</v>
      </c>
      <c r="CI6" s="34">
        <f t="shared" si="9"/>
        <v>248.14</v>
      </c>
      <c r="CJ6" s="34">
        <f t="shared" si="9"/>
        <v>246.66</v>
      </c>
      <c r="CK6" s="34">
        <f t="shared" si="9"/>
        <v>227.43</v>
      </c>
      <c r="CL6" s="33" t="str">
        <f>IF(CL7="","",IF(CL7="-","【-】","【"&amp;SUBSTITUTE(TEXT(CL7,"#,##0.00"),"-","△")&amp;"】"))</f>
        <v>【255.52】</v>
      </c>
      <c r="CM6" s="34">
        <f>IF(CM7="",NA(),CM7)</f>
        <v>93.25</v>
      </c>
      <c r="CN6" s="34">
        <f t="shared" ref="CN6:CV6" si="10">IF(CN7="",NA(),CN7)</f>
        <v>93.25</v>
      </c>
      <c r="CO6" s="34">
        <f t="shared" si="10"/>
        <v>92.37</v>
      </c>
      <c r="CP6" s="34">
        <f t="shared" si="10"/>
        <v>89.98</v>
      </c>
      <c r="CQ6" s="34">
        <f t="shared" si="10"/>
        <v>87.58</v>
      </c>
      <c r="CR6" s="34">
        <f t="shared" si="10"/>
        <v>60.63</v>
      </c>
      <c r="CS6" s="34">
        <f t="shared" si="10"/>
        <v>58.47</v>
      </c>
      <c r="CT6" s="34">
        <f t="shared" si="10"/>
        <v>57.3</v>
      </c>
      <c r="CU6" s="34">
        <f t="shared" si="10"/>
        <v>56</v>
      </c>
      <c r="CV6" s="34">
        <f t="shared" si="10"/>
        <v>56.01</v>
      </c>
      <c r="CW6" s="33" t="str">
        <f>IF(CW7="","",IF(CW7="-","【-】","【"&amp;SUBSTITUTE(TEXT(CW7,"#,##0.00"),"-","△")&amp;"】"))</f>
        <v>【52.49】</v>
      </c>
      <c r="CX6" s="34">
        <f>IF(CX7="",NA(),CX7)</f>
        <v>98.73</v>
      </c>
      <c r="CY6" s="34">
        <f t="shared" ref="CY6:DG6" si="11">IF(CY7="",NA(),CY7)</f>
        <v>98.84</v>
      </c>
      <c r="CZ6" s="34">
        <f t="shared" si="11"/>
        <v>99.05</v>
      </c>
      <c r="DA6" s="34">
        <f t="shared" si="11"/>
        <v>99.52</v>
      </c>
      <c r="DB6" s="34">
        <f t="shared" si="11"/>
        <v>99.63</v>
      </c>
      <c r="DC6" s="34">
        <f t="shared" si="11"/>
        <v>88.66</v>
      </c>
      <c r="DD6" s="34">
        <f t="shared" si="11"/>
        <v>88.58</v>
      </c>
      <c r="DE6" s="34">
        <f t="shared" si="11"/>
        <v>89.43</v>
      </c>
      <c r="DF6" s="34">
        <f t="shared" si="11"/>
        <v>89.51</v>
      </c>
      <c r="DG6" s="34">
        <f t="shared" si="11"/>
        <v>89.77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0.01</v>
      </c>
      <c r="EK6" s="34">
        <f t="shared" si="14"/>
        <v>0.03</v>
      </c>
      <c r="EL6" s="34">
        <f t="shared" si="14"/>
        <v>0.11</v>
      </c>
      <c r="EM6" s="34">
        <f t="shared" si="14"/>
        <v>0.05</v>
      </c>
      <c r="EN6" s="34">
        <f t="shared" si="14"/>
        <v>0.44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63231</v>
      </c>
      <c r="D7" s="36">
        <v>47</v>
      </c>
      <c r="E7" s="36">
        <v>17</v>
      </c>
      <c r="F7" s="36">
        <v>5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11.62</v>
      </c>
      <c r="Q7" s="37">
        <v>51.18</v>
      </c>
      <c r="R7" s="37">
        <v>3456</v>
      </c>
      <c r="S7" s="37">
        <v>7083</v>
      </c>
      <c r="T7" s="37">
        <v>196.81</v>
      </c>
      <c r="U7" s="37">
        <v>35.99</v>
      </c>
      <c r="V7" s="37">
        <v>816</v>
      </c>
      <c r="W7" s="37">
        <v>0.55000000000000004</v>
      </c>
      <c r="X7" s="37">
        <v>1483.64</v>
      </c>
      <c r="Y7" s="37">
        <v>83.66</v>
      </c>
      <c r="Z7" s="37">
        <v>110.22</v>
      </c>
      <c r="AA7" s="37">
        <v>95.71</v>
      </c>
      <c r="AB7" s="37">
        <v>87.94</v>
      </c>
      <c r="AC7" s="37">
        <v>133.59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41.47</v>
      </c>
      <c r="BI7" s="37">
        <v>35.85</v>
      </c>
      <c r="BJ7" s="37">
        <v>48.52</v>
      </c>
      <c r="BK7" s="37">
        <v>547.95000000000005</v>
      </c>
      <c r="BL7" s="37">
        <v>632.94000000000005</v>
      </c>
      <c r="BM7" s="37">
        <v>721.43</v>
      </c>
      <c r="BN7" s="37">
        <v>685.34</v>
      </c>
      <c r="BO7" s="37">
        <v>684.74</v>
      </c>
      <c r="BP7" s="37">
        <v>814.89</v>
      </c>
      <c r="BQ7" s="37">
        <v>81.239999999999995</v>
      </c>
      <c r="BR7" s="37">
        <v>107.54</v>
      </c>
      <c r="BS7" s="37">
        <v>104.55</v>
      </c>
      <c r="BT7" s="37">
        <v>108.66</v>
      </c>
      <c r="BU7" s="37">
        <v>130.99</v>
      </c>
      <c r="BV7" s="37">
        <v>64.86</v>
      </c>
      <c r="BW7" s="37">
        <v>62.3</v>
      </c>
      <c r="BX7" s="37">
        <v>59.3</v>
      </c>
      <c r="BY7" s="37">
        <v>59.83</v>
      </c>
      <c r="BZ7" s="37">
        <v>65.33</v>
      </c>
      <c r="CA7" s="37">
        <v>60.64</v>
      </c>
      <c r="CB7" s="37">
        <v>223.89</v>
      </c>
      <c r="CC7" s="37">
        <v>172.49</v>
      </c>
      <c r="CD7" s="37">
        <v>180.46</v>
      </c>
      <c r="CE7" s="37">
        <v>175.57</v>
      </c>
      <c r="CF7" s="37">
        <v>144.16</v>
      </c>
      <c r="CG7" s="37">
        <v>214.41</v>
      </c>
      <c r="CH7" s="37">
        <v>235.07</v>
      </c>
      <c r="CI7" s="37">
        <v>248.14</v>
      </c>
      <c r="CJ7" s="37">
        <v>246.66</v>
      </c>
      <c r="CK7" s="37">
        <v>227.43</v>
      </c>
      <c r="CL7" s="37">
        <v>255.52</v>
      </c>
      <c r="CM7" s="37">
        <v>93.25</v>
      </c>
      <c r="CN7" s="37">
        <v>93.25</v>
      </c>
      <c r="CO7" s="37">
        <v>92.37</v>
      </c>
      <c r="CP7" s="37">
        <v>89.98</v>
      </c>
      <c r="CQ7" s="37">
        <v>87.58</v>
      </c>
      <c r="CR7" s="37">
        <v>60.63</v>
      </c>
      <c r="CS7" s="37">
        <v>58.47</v>
      </c>
      <c r="CT7" s="37">
        <v>57.3</v>
      </c>
      <c r="CU7" s="37">
        <v>56</v>
      </c>
      <c r="CV7" s="37">
        <v>56.01</v>
      </c>
      <c r="CW7" s="37">
        <v>52.49</v>
      </c>
      <c r="CX7" s="37">
        <v>98.73</v>
      </c>
      <c r="CY7" s="37">
        <v>98.84</v>
      </c>
      <c r="CZ7" s="37">
        <v>99.05</v>
      </c>
      <c r="DA7" s="37">
        <v>99.52</v>
      </c>
      <c r="DB7" s="37">
        <v>99.63</v>
      </c>
      <c r="DC7" s="37">
        <v>88.66</v>
      </c>
      <c r="DD7" s="37">
        <v>88.58</v>
      </c>
      <c r="DE7" s="37">
        <v>89.43</v>
      </c>
      <c r="DF7" s="37">
        <v>89.51</v>
      </c>
      <c r="DG7" s="37">
        <v>89.77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0.01</v>
      </c>
      <c r="EK7" s="37">
        <v>0.03</v>
      </c>
      <c r="EL7" s="37">
        <v>0.11</v>
      </c>
      <c r="EM7" s="37">
        <v>0.05</v>
      </c>
      <c r="EN7" s="37">
        <v>0.44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菅井 健太</cp:lastModifiedBy>
  <cp:lastPrinted>2019-01-22T06:23:13Z</cp:lastPrinted>
  <dcterms:created xsi:type="dcterms:W3CDTF">2018-12-03T09:20:23Z</dcterms:created>
  <dcterms:modified xsi:type="dcterms:W3CDTF">2019-01-22T06:23:13Z</dcterms:modified>
  <cp:category/>
</cp:coreProperties>
</file>